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morishige/Desktop/"/>
    </mc:Choice>
  </mc:AlternateContent>
  <xr:revisionPtr revIDLastSave="0" documentId="13_ncr:1_{333BEC60-E1F6-F444-B0E7-4F7B768AF15E}" xr6:coauthVersionLast="47" xr6:coauthVersionMax="47" xr10:uidLastSave="{00000000-0000-0000-0000-000000000000}"/>
  <bookViews>
    <workbookView xWindow="0" yWindow="600" windowWidth="29260" windowHeight="23200" tabRatio="992" activeTab="1" xr2:uid="{00000000-000D-0000-FFFF-FFFF00000000}"/>
  </bookViews>
  <sheets>
    <sheet name="財産目録" sheetId="24" r:id="rId1"/>
    <sheet name="収支計算書【予算対比" sheetId="25" r:id="rId2"/>
  </sheets>
  <definedNames>
    <definedName name="_xlnm.Print_Area" localSheetId="1">収支計算書【予算対比!$A$1:$M$67</definedName>
    <definedName name="_xlnm.Print_Titles" localSheetId="1">収支計算書【予算対比!$5:$5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3" i="25" l="1"/>
  <c r="K55" i="25"/>
  <c r="K52" i="25"/>
  <c r="G31" i="25"/>
  <c r="K40" i="25"/>
  <c r="K33" i="25"/>
  <c r="K35" i="25"/>
  <c r="K20" i="25"/>
  <c r="I16" i="25"/>
  <c r="I22" i="25"/>
  <c r="K19" i="25"/>
  <c r="G16" i="25"/>
  <c r="I63" i="25"/>
  <c r="K63" i="25" s="1"/>
  <c r="I43" i="25"/>
  <c r="K27" i="25"/>
  <c r="K26" i="25"/>
  <c r="K17" i="25"/>
  <c r="K18" i="25"/>
  <c r="K11" i="25"/>
  <c r="I8" i="25"/>
  <c r="G8" i="25"/>
  <c r="I13" i="25"/>
  <c r="G13" i="25"/>
  <c r="K61" i="25"/>
  <c r="K54" i="25"/>
  <c r="K51" i="25"/>
  <c r="K50" i="25"/>
  <c r="K49" i="25"/>
  <c r="K48" i="25"/>
  <c r="K47" i="25"/>
  <c r="K46" i="25"/>
  <c r="K45" i="25"/>
  <c r="K44" i="25"/>
  <c r="K39" i="25"/>
  <c r="K38" i="25"/>
  <c r="K37" i="25"/>
  <c r="K32" i="25"/>
  <c r="I31" i="25"/>
  <c r="K24" i="25"/>
  <c r="K23" i="25"/>
  <c r="G22" i="25"/>
  <c r="K10" i="25"/>
  <c r="K9" i="25"/>
  <c r="J14" i="24"/>
  <c r="M15" i="24" s="1"/>
  <c r="M21" i="24"/>
  <c r="M27" i="24"/>
  <c r="M30" i="24"/>
  <c r="P31" i="24" s="1"/>
  <c r="K13" i="25" l="1"/>
  <c r="I58" i="25"/>
  <c r="G58" i="25"/>
  <c r="P22" i="24"/>
  <c r="P32" i="24" s="1"/>
  <c r="G28" i="25"/>
  <c r="K16" i="25"/>
  <c r="I28" i="25"/>
  <c r="K43" i="25"/>
  <c r="K22" i="25"/>
  <c r="K8" i="25"/>
  <c r="K31" i="25"/>
  <c r="G59" i="25" l="1"/>
  <c r="G62" i="25" s="1"/>
  <c r="K28" i="25"/>
  <c r="K58" i="25"/>
  <c r="I59" i="25"/>
  <c r="I62" i="25" s="1"/>
  <c r="I64" i="25" l="1"/>
  <c r="K62" i="25"/>
  <c r="G64" i="25"/>
  <c r="K59" i="25"/>
  <c r="K64" i="25" l="1"/>
</calcChain>
</file>

<file path=xl/sharedStrings.xml><?xml version="1.0" encoding="utf-8"?>
<sst xmlns="http://schemas.openxmlformats.org/spreadsheetml/2006/main" count="154" uniqueCount="123">
  <si>
    <t>現金預金計</t>
    <rPh sb="0" eb="2">
      <t>ゲンキン</t>
    </rPh>
    <rPh sb="2" eb="4">
      <t>ヨキン</t>
    </rPh>
    <rPh sb="4" eb="5">
      <t>ケイ</t>
    </rPh>
    <phoneticPr fontId="2"/>
  </si>
  <si>
    <t>事業活動収支差額</t>
    <rPh sb="0" eb="2">
      <t>ジギョウ</t>
    </rPh>
    <rPh sb="2" eb="4">
      <t>カツドウ</t>
    </rPh>
    <rPh sb="4" eb="6">
      <t>シュウシ</t>
    </rPh>
    <rPh sb="6" eb="8">
      <t>サガク</t>
    </rPh>
    <phoneticPr fontId="2"/>
  </si>
  <si>
    <t>①</t>
    <phoneticPr fontId="2"/>
  </si>
  <si>
    <t>②</t>
    <phoneticPr fontId="2"/>
  </si>
  <si>
    <t>(1)</t>
    <phoneticPr fontId="2"/>
  </si>
  <si>
    <t>Ⅰ</t>
    <phoneticPr fontId="2"/>
  </si>
  <si>
    <t>1</t>
    <phoneticPr fontId="2"/>
  </si>
  <si>
    <t>(2)</t>
    <phoneticPr fontId="2"/>
  </si>
  <si>
    <t>2</t>
    <phoneticPr fontId="2"/>
  </si>
  <si>
    <t>③</t>
    <phoneticPr fontId="2"/>
  </si>
  <si>
    <t>④</t>
    <phoneticPr fontId="2"/>
  </si>
  <si>
    <t>⑤</t>
    <phoneticPr fontId="2"/>
  </si>
  <si>
    <t>⑥</t>
    <phoneticPr fontId="2"/>
  </si>
  <si>
    <t>⑦</t>
    <phoneticPr fontId="2"/>
  </si>
  <si>
    <t>⑧</t>
    <phoneticPr fontId="2"/>
  </si>
  <si>
    <t>⑨</t>
    <phoneticPr fontId="2"/>
  </si>
  <si>
    <t>⑩</t>
    <phoneticPr fontId="2"/>
  </si>
  <si>
    <t>⑪</t>
    <phoneticPr fontId="2"/>
  </si>
  <si>
    <t>(3)</t>
    <phoneticPr fontId="2"/>
  </si>
  <si>
    <t>(4)</t>
    <phoneticPr fontId="2"/>
  </si>
  <si>
    <t>Ⅱ</t>
    <phoneticPr fontId="2"/>
  </si>
  <si>
    <t>予備費支出</t>
    <phoneticPr fontId="2"/>
  </si>
  <si>
    <t>総会費支出</t>
    <rPh sb="0" eb="1">
      <t>ソウ</t>
    </rPh>
    <rPh sb="1" eb="3">
      <t>カイヒ</t>
    </rPh>
    <rPh sb="3" eb="5">
      <t>シシュツ</t>
    </rPh>
    <phoneticPr fontId="2"/>
  </si>
  <si>
    <t>役員会費支出</t>
    <rPh sb="0" eb="2">
      <t>ヤクイン</t>
    </rPh>
    <rPh sb="2" eb="3">
      <t>カイ</t>
    </rPh>
    <phoneticPr fontId="2"/>
  </si>
  <si>
    <t>諸会議費支出</t>
    <rPh sb="0" eb="1">
      <t>ショ</t>
    </rPh>
    <rPh sb="1" eb="3">
      <t>カイギ</t>
    </rPh>
    <rPh sb="3" eb="4">
      <t>ヒ</t>
    </rPh>
    <phoneticPr fontId="2"/>
  </si>
  <si>
    <t>旅費交通費支出</t>
    <rPh sb="0" eb="2">
      <t>リョヒ</t>
    </rPh>
    <rPh sb="2" eb="5">
      <t>コウツウヒ</t>
    </rPh>
    <rPh sb="5" eb="7">
      <t>シシュツ</t>
    </rPh>
    <phoneticPr fontId="2"/>
  </si>
  <si>
    <t>通信費支出</t>
    <rPh sb="0" eb="3">
      <t>ツウシンヒ</t>
    </rPh>
    <rPh sb="3" eb="5">
      <t>シシュツ</t>
    </rPh>
    <phoneticPr fontId="2"/>
  </si>
  <si>
    <t>事務用品費支出</t>
    <rPh sb="0" eb="2">
      <t>ジム</t>
    </rPh>
    <rPh sb="2" eb="4">
      <t>ヨウヒン</t>
    </rPh>
    <rPh sb="4" eb="5">
      <t>ヒ</t>
    </rPh>
    <phoneticPr fontId="2"/>
  </si>
  <si>
    <t>交際費支出</t>
    <rPh sb="0" eb="2">
      <t>コウサイ</t>
    </rPh>
    <rPh sb="2" eb="3">
      <t>ヒ</t>
    </rPh>
    <phoneticPr fontId="2"/>
  </si>
  <si>
    <t>広告費支出</t>
    <rPh sb="0" eb="2">
      <t>コウコク</t>
    </rPh>
    <rPh sb="2" eb="3">
      <t>ヒ</t>
    </rPh>
    <phoneticPr fontId="2"/>
  </si>
  <si>
    <t>雑費支出</t>
    <rPh sb="0" eb="1">
      <t>ザツ</t>
    </rPh>
    <rPh sb="1" eb="2">
      <t>ヒ</t>
    </rPh>
    <rPh sb="2" eb="4">
      <t>シシュツ</t>
    </rPh>
    <phoneticPr fontId="2"/>
  </si>
  <si>
    <t>　事業活動支出計</t>
    <rPh sb="1" eb="3">
      <t>ジギョウ</t>
    </rPh>
    <rPh sb="3" eb="5">
      <t>カツドウ</t>
    </rPh>
    <rPh sb="5" eb="7">
      <t>シシュツ</t>
    </rPh>
    <rPh sb="7" eb="8">
      <t>ケイ</t>
    </rPh>
    <phoneticPr fontId="2"/>
  </si>
  <si>
    <t>　事業活動収入計</t>
    <rPh sb="1" eb="3">
      <t>ジギョウ</t>
    </rPh>
    <rPh sb="3" eb="5">
      <t>カツドウ</t>
    </rPh>
    <rPh sb="5" eb="7">
      <t>シュウニュウ</t>
    </rPh>
    <rPh sb="7" eb="8">
      <t>ケイ</t>
    </rPh>
    <phoneticPr fontId="2"/>
  </si>
  <si>
    <t>　(単位：円)</t>
    <rPh sb="2" eb="4">
      <t>タンイ</t>
    </rPh>
    <rPh sb="5" eb="6">
      <t>エン</t>
    </rPh>
    <phoneticPr fontId="2"/>
  </si>
  <si>
    <t>固定資産</t>
    <rPh sb="0" eb="2">
      <t>コテイ</t>
    </rPh>
    <rPh sb="2" eb="4">
      <t>シサン</t>
    </rPh>
    <phoneticPr fontId="2"/>
  </si>
  <si>
    <t>負債の部</t>
    <rPh sb="0" eb="2">
      <t>フサイ</t>
    </rPh>
    <rPh sb="3" eb="4">
      <t>ブ</t>
    </rPh>
    <phoneticPr fontId="2"/>
  </si>
  <si>
    <t>流動負債</t>
    <rPh sb="0" eb="2">
      <t>リュウドウ</t>
    </rPh>
    <rPh sb="2" eb="4">
      <t>フサイ</t>
    </rPh>
    <phoneticPr fontId="2"/>
  </si>
  <si>
    <t>普通預金</t>
    <rPh sb="0" eb="2">
      <t>フツウ</t>
    </rPh>
    <rPh sb="2" eb="4">
      <t>ヨキン</t>
    </rPh>
    <phoneticPr fontId="2"/>
  </si>
  <si>
    <t>固定負債</t>
    <rPh sb="0" eb="2">
      <t>コテイ</t>
    </rPh>
    <rPh sb="2" eb="4">
      <t>フサイ</t>
    </rPh>
    <phoneticPr fontId="2"/>
  </si>
  <si>
    <t>資産の部</t>
    <rPh sb="0" eb="2">
      <t>シサン</t>
    </rPh>
    <rPh sb="3" eb="4">
      <t>ブ</t>
    </rPh>
    <phoneticPr fontId="2"/>
  </si>
  <si>
    <t>その他固定資産</t>
    <rPh sb="2" eb="3">
      <t>タ</t>
    </rPh>
    <rPh sb="3" eb="5">
      <t>コテイ</t>
    </rPh>
    <rPh sb="5" eb="7">
      <t>シサン</t>
    </rPh>
    <phoneticPr fontId="2"/>
  </si>
  <si>
    <t>　固定資産合計</t>
    <rPh sb="1" eb="3">
      <t>コテイ</t>
    </rPh>
    <rPh sb="3" eb="5">
      <t>シサン</t>
    </rPh>
    <rPh sb="5" eb="7">
      <t>ゴウケイ</t>
    </rPh>
    <phoneticPr fontId="2"/>
  </si>
  <si>
    <t>　資産合計</t>
    <rPh sb="1" eb="3">
      <t>シサン</t>
    </rPh>
    <rPh sb="3" eb="5">
      <t>ゴウケイ</t>
    </rPh>
    <phoneticPr fontId="2"/>
  </si>
  <si>
    <t>　流動負債合計</t>
    <rPh sb="1" eb="3">
      <t>リュウドウ</t>
    </rPh>
    <rPh sb="3" eb="5">
      <t>フサイ</t>
    </rPh>
    <rPh sb="5" eb="7">
      <t>ゴウケイ</t>
    </rPh>
    <phoneticPr fontId="2"/>
  </si>
  <si>
    <t>　負債合計</t>
    <rPh sb="1" eb="3">
      <t>フサイ</t>
    </rPh>
    <rPh sb="3" eb="5">
      <t>ゴウケイ</t>
    </rPh>
    <phoneticPr fontId="2"/>
  </si>
  <si>
    <t>　固定負債合計</t>
    <rPh sb="1" eb="3">
      <t>コテイ</t>
    </rPh>
    <rPh sb="3" eb="5">
      <t>フサイ</t>
    </rPh>
    <rPh sb="5" eb="7">
      <t>ゴウケイ</t>
    </rPh>
    <phoneticPr fontId="2"/>
  </si>
  <si>
    <t>(単位：円)</t>
    <rPh sb="1" eb="3">
      <t>タンイ</t>
    </rPh>
    <rPh sb="4" eb="5">
      <t>エン</t>
    </rPh>
    <phoneticPr fontId="2"/>
  </si>
  <si>
    <t>雑収入</t>
    <rPh sb="0" eb="1">
      <t>ザツ</t>
    </rPh>
    <rPh sb="1" eb="3">
      <t>シュウニュウ</t>
    </rPh>
    <phoneticPr fontId="2"/>
  </si>
  <si>
    <t>科　　　　　　　　　　目</t>
    <rPh sb="0" eb="1">
      <t>カ</t>
    </rPh>
    <rPh sb="11" eb="12">
      <t>メ</t>
    </rPh>
    <phoneticPr fontId="2"/>
  </si>
  <si>
    <t>金　　　　　　　　　　　額</t>
    <rPh sb="0" eb="1">
      <t>キン</t>
    </rPh>
    <rPh sb="12" eb="13">
      <t>ガク</t>
    </rPh>
    <phoneticPr fontId="2"/>
  </si>
  <si>
    <t>現金手許有高</t>
    <rPh sb="0" eb="2">
      <t>ゲンキン</t>
    </rPh>
    <rPh sb="2" eb="4">
      <t>テモト</t>
    </rPh>
    <rPh sb="4" eb="6">
      <t>アリダカ</t>
    </rPh>
    <phoneticPr fontId="2"/>
  </si>
  <si>
    <t>流動資産</t>
    <rPh sb="0" eb="1">
      <t>リュウ</t>
    </rPh>
    <rPh sb="1" eb="2">
      <t>ドウ</t>
    </rPh>
    <rPh sb="2" eb="3">
      <t>シ</t>
    </rPh>
    <rPh sb="3" eb="4">
      <t>サン</t>
    </rPh>
    <phoneticPr fontId="2"/>
  </si>
  <si>
    <t>現金預金</t>
    <rPh sb="0" eb="1">
      <t>ウツツ</t>
    </rPh>
    <rPh sb="1" eb="2">
      <t>キン</t>
    </rPh>
    <rPh sb="2" eb="3">
      <t>アズカリ</t>
    </rPh>
    <rPh sb="3" eb="4">
      <t>カネ</t>
    </rPh>
    <phoneticPr fontId="2"/>
  </si>
  <si>
    <t xml:space="preserve"> 流動資産合計</t>
    <rPh sb="1" eb="3">
      <t>リュウドウ</t>
    </rPh>
    <rPh sb="3" eb="5">
      <t>シサン</t>
    </rPh>
    <rPh sb="5" eb="7">
      <t>ゴウケイ</t>
    </rPh>
    <phoneticPr fontId="2"/>
  </si>
  <si>
    <t>　正味財産</t>
    <rPh sb="1" eb="3">
      <t>ショウミ</t>
    </rPh>
    <rPh sb="3" eb="5">
      <t>ザイサン</t>
    </rPh>
    <phoneticPr fontId="2"/>
  </si>
  <si>
    <t>茨城県信用組合</t>
    <rPh sb="0" eb="3">
      <t>イバラキケン</t>
    </rPh>
    <rPh sb="3" eb="5">
      <t>シンヨウ</t>
    </rPh>
    <rPh sb="5" eb="7">
      <t>クミアイ</t>
    </rPh>
    <phoneticPr fontId="2"/>
  </si>
  <si>
    <t>予　算　額</t>
    <rPh sb="0" eb="3">
      <t>ヨサン</t>
    </rPh>
    <rPh sb="4" eb="5">
      <t>ガク</t>
    </rPh>
    <phoneticPr fontId="2"/>
  </si>
  <si>
    <t>　　　当期収支差額</t>
    <rPh sb="3" eb="5">
      <t>トウキ</t>
    </rPh>
    <rPh sb="5" eb="7">
      <t>シュウシ</t>
    </rPh>
    <rPh sb="7" eb="9">
      <t>サガク</t>
    </rPh>
    <phoneticPr fontId="2"/>
  </si>
  <si>
    <t>　　　前期繰越収支差額</t>
    <rPh sb="3" eb="5">
      <t>ゼンキ</t>
    </rPh>
    <rPh sb="5" eb="7">
      <t>クリコシ</t>
    </rPh>
    <rPh sb="7" eb="9">
      <t>シュウシ</t>
    </rPh>
    <rPh sb="9" eb="11">
      <t>サガク</t>
    </rPh>
    <phoneticPr fontId="2"/>
  </si>
  <si>
    <t>　　　次期繰越収支差額</t>
    <rPh sb="3" eb="5">
      <t>ジキ</t>
    </rPh>
    <rPh sb="5" eb="7">
      <t>クリコシ</t>
    </rPh>
    <rPh sb="7" eb="9">
      <t>シュウシ</t>
    </rPh>
    <rPh sb="9" eb="11">
      <t>サガク</t>
    </rPh>
    <phoneticPr fontId="2"/>
  </si>
  <si>
    <t>事業活動収支の部</t>
    <rPh sb="0" eb="2">
      <t>ジギョウ</t>
    </rPh>
    <rPh sb="2" eb="4">
      <t>カツドウ</t>
    </rPh>
    <rPh sb="4" eb="6">
      <t>シュウシ</t>
    </rPh>
    <rPh sb="7" eb="8">
      <t>ブ</t>
    </rPh>
    <phoneticPr fontId="2"/>
  </si>
  <si>
    <t>事業活動収入</t>
    <rPh sb="0" eb="2">
      <t>ジギョウ</t>
    </rPh>
    <rPh sb="2" eb="4">
      <t>カツドウ</t>
    </rPh>
    <rPh sb="4" eb="6">
      <t>シュウニュウ</t>
    </rPh>
    <phoneticPr fontId="2"/>
  </si>
  <si>
    <t>会費収入</t>
    <rPh sb="2" eb="4">
      <t>シュウニュウ</t>
    </rPh>
    <phoneticPr fontId="2"/>
  </si>
  <si>
    <t>事業活動支出</t>
    <rPh sb="0" eb="2">
      <t>ジギョウ</t>
    </rPh>
    <rPh sb="2" eb="4">
      <t>カツドウ</t>
    </rPh>
    <rPh sb="4" eb="6">
      <t>シシュツ</t>
    </rPh>
    <phoneticPr fontId="2"/>
  </si>
  <si>
    <t>事業費支出</t>
    <rPh sb="0" eb="2">
      <t>ジギョウ</t>
    </rPh>
    <rPh sb="3" eb="5">
      <t>シシュツ</t>
    </rPh>
    <phoneticPr fontId="2"/>
  </si>
  <si>
    <t>受取利息収入</t>
    <rPh sb="0" eb="2">
      <t>ウケトリ</t>
    </rPh>
    <rPh sb="2" eb="4">
      <t>リソク</t>
    </rPh>
    <rPh sb="4" eb="6">
      <t>シュウニュウ</t>
    </rPh>
    <phoneticPr fontId="2"/>
  </si>
  <si>
    <t>備　　考</t>
    <rPh sb="0" eb="1">
      <t>ソナエ</t>
    </rPh>
    <rPh sb="3" eb="4">
      <t>コウ</t>
    </rPh>
    <phoneticPr fontId="2"/>
  </si>
  <si>
    <t>一般社団法人　石岡薬剤師会</t>
    <rPh sb="0" eb="2">
      <t>イッパン</t>
    </rPh>
    <rPh sb="2" eb="4">
      <t>シャダン</t>
    </rPh>
    <rPh sb="4" eb="6">
      <t>ホウジン</t>
    </rPh>
    <rPh sb="7" eb="9">
      <t>イシオカ</t>
    </rPh>
    <rPh sb="9" eb="12">
      <t>ヤクザイシ</t>
    </rPh>
    <rPh sb="12" eb="13">
      <t>カイ</t>
    </rPh>
    <phoneticPr fontId="2"/>
  </si>
  <si>
    <t>石岡支店</t>
    <rPh sb="0" eb="2">
      <t>イシオカ</t>
    </rPh>
    <rPh sb="2" eb="4">
      <t>シテン</t>
    </rPh>
    <phoneticPr fontId="2"/>
  </si>
  <si>
    <t>一般社団法人　石岡薬剤師会</t>
    <rPh sb="0" eb="2">
      <t>イッパン</t>
    </rPh>
    <rPh sb="2" eb="4">
      <t>シャダン</t>
    </rPh>
    <rPh sb="4" eb="5">
      <t>ホウ</t>
    </rPh>
    <rPh sb="5" eb="6">
      <t>ジン</t>
    </rPh>
    <rPh sb="7" eb="9">
      <t>イシオカ</t>
    </rPh>
    <rPh sb="9" eb="12">
      <t>ヤクザイシ</t>
    </rPh>
    <rPh sb="12" eb="13">
      <t>カイ</t>
    </rPh>
    <phoneticPr fontId="2"/>
  </si>
  <si>
    <t>総務委員会支出</t>
    <rPh sb="0" eb="2">
      <t>ソウム</t>
    </rPh>
    <rPh sb="2" eb="4">
      <t>イイン</t>
    </rPh>
    <rPh sb="5" eb="7">
      <t>シシュツ</t>
    </rPh>
    <phoneticPr fontId="2"/>
  </si>
  <si>
    <t>薬局業務委員会支出</t>
    <rPh sb="0" eb="2">
      <t>ヤッキョク</t>
    </rPh>
    <rPh sb="2" eb="4">
      <t>ギョウム</t>
    </rPh>
    <rPh sb="4" eb="7">
      <t>イインカイ</t>
    </rPh>
    <rPh sb="7" eb="9">
      <t>シシュツ</t>
    </rPh>
    <phoneticPr fontId="2"/>
  </si>
  <si>
    <t>学術研修委員会支出</t>
    <rPh sb="0" eb="2">
      <t>ガクジュツ</t>
    </rPh>
    <rPh sb="2" eb="4">
      <t>ケンシュウ</t>
    </rPh>
    <rPh sb="4" eb="7">
      <t>イインカイ</t>
    </rPh>
    <rPh sb="7" eb="9">
      <t>シシュツ</t>
    </rPh>
    <phoneticPr fontId="2"/>
  </si>
  <si>
    <t>医療保険委員会支出</t>
    <rPh sb="0" eb="2">
      <t>イリョウ</t>
    </rPh>
    <rPh sb="2" eb="4">
      <t>ホケン</t>
    </rPh>
    <rPh sb="4" eb="7">
      <t>イインカイ</t>
    </rPh>
    <rPh sb="7" eb="9">
      <t>シシュツ</t>
    </rPh>
    <phoneticPr fontId="2"/>
  </si>
  <si>
    <t>介護在宅委員会支出</t>
    <rPh sb="0" eb="2">
      <t>カイゴ</t>
    </rPh>
    <rPh sb="2" eb="4">
      <t>ザイタク</t>
    </rPh>
    <rPh sb="4" eb="7">
      <t>イインカイ</t>
    </rPh>
    <rPh sb="7" eb="9">
      <t>シシュツ</t>
    </rPh>
    <phoneticPr fontId="2"/>
  </si>
  <si>
    <t>薬学生実務実習委員会支出</t>
    <rPh sb="0" eb="1">
      <t>ヤク</t>
    </rPh>
    <rPh sb="1" eb="3">
      <t>ガクセイ</t>
    </rPh>
    <rPh sb="3" eb="5">
      <t>ジツム</t>
    </rPh>
    <rPh sb="5" eb="7">
      <t>ジッシュウ</t>
    </rPh>
    <rPh sb="7" eb="10">
      <t>イインカイ</t>
    </rPh>
    <rPh sb="10" eb="12">
      <t>シシュツ</t>
    </rPh>
    <phoneticPr fontId="2"/>
  </si>
  <si>
    <t>支払手数料支出</t>
    <rPh sb="0" eb="2">
      <t>シハラ</t>
    </rPh>
    <rPh sb="2" eb="5">
      <t>テスウリョウ</t>
    </rPh>
    <rPh sb="5" eb="7">
      <t>シシュツ</t>
    </rPh>
    <phoneticPr fontId="2"/>
  </si>
  <si>
    <t>広報委員会支出</t>
    <rPh sb="0" eb="2">
      <t>コウホウ</t>
    </rPh>
    <rPh sb="2" eb="5">
      <t>イインカイ</t>
    </rPh>
    <rPh sb="5" eb="7">
      <t>シシュツ</t>
    </rPh>
    <phoneticPr fontId="2"/>
  </si>
  <si>
    <t>店舗賦課金収入</t>
    <rPh sb="0" eb="2">
      <t>テンポ</t>
    </rPh>
    <rPh sb="2" eb="5">
      <t>フカキン</t>
    </rPh>
    <rPh sb="5" eb="7">
      <t>シュウニュウ</t>
    </rPh>
    <phoneticPr fontId="2"/>
  </si>
  <si>
    <t>事業収入</t>
    <rPh sb="0" eb="2">
      <t>ジギョウ</t>
    </rPh>
    <rPh sb="2" eb="4">
      <t>シュウニュウ</t>
    </rPh>
    <phoneticPr fontId="2"/>
  </si>
  <si>
    <t>補助金収入</t>
    <rPh sb="0" eb="3">
      <t>ホジョキン</t>
    </rPh>
    <rPh sb="3" eb="5">
      <t>シュウニュウ</t>
    </rPh>
    <phoneticPr fontId="2"/>
  </si>
  <si>
    <t>県薬剤師会補助金収入</t>
    <rPh sb="0" eb="1">
      <t>ケン</t>
    </rPh>
    <rPh sb="1" eb="4">
      <t>ヤクザイシ</t>
    </rPh>
    <rPh sb="4" eb="5">
      <t>カイ</t>
    </rPh>
    <rPh sb="5" eb="8">
      <t>ホジョキン</t>
    </rPh>
    <rPh sb="8" eb="10">
      <t>シュウニュウ</t>
    </rPh>
    <phoneticPr fontId="2"/>
  </si>
  <si>
    <t>県薬剤師会交付金収入</t>
    <rPh sb="0" eb="1">
      <t>ケン</t>
    </rPh>
    <rPh sb="1" eb="4">
      <t>ヤクザイシ</t>
    </rPh>
    <rPh sb="4" eb="5">
      <t>カイ</t>
    </rPh>
    <rPh sb="5" eb="8">
      <t>コウフキン</t>
    </rPh>
    <rPh sb="8" eb="10">
      <t>シュウニュウ</t>
    </rPh>
    <phoneticPr fontId="2"/>
  </si>
  <si>
    <t>支出</t>
    <rPh sb="0" eb="2">
      <t>シシュツ</t>
    </rPh>
    <phoneticPr fontId="7"/>
  </si>
  <si>
    <t>総会、忘年会、理事会費用</t>
    <rPh sb="0" eb="2">
      <t>ソウカイ</t>
    </rPh>
    <rPh sb="3" eb="6">
      <t>ボウネンカイ</t>
    </rPh>
    <rPh sb="7" eb="10">
      <t>リジカイ</t>
    </rPh>
    <rPh sb="10" eb="12">
      <t>ヒヨウ</t>
    </rPh>
    <phoneticPr fontId="7"/>
  </si>
  <si>
    <t>役員報酬</t>
    <rPh sb="0" eb="2">
      <t>ヤクイン</t>
    </rPh>
    <rPh sb="2" eb="4">
      <t>ホウシュウ</t>
    </rPh>
    <phoneticPr fontId="7"/>
  </si>
  <si>
    <t>輪番制携帯電話使用料</t>
    <rPh sb="0" eb="3">
      <t>リンバンセイ</t>
    </rPh>
    <rPh sb="3" eb="5">
      <t>ケイタイ</t>
    </rPh>
    <rPh sb="5" eb="7">
      <t>デンワ</t>
    </rPh>
    <rPh sb="7" eb="9">
      <t>シヨウリョウ</t>
    </rPh>
    <rPh sb="9" eb="10">
      <t>リョウ</t>
    </rPh>
    <phoneticPr fontId="7"/>
  </si>
  <si>
    <t>総会資料及び余剰在庫コピー代</t>
    <rPh sb="0" eb="2">
      <t>ソウカイ</t>
    </rPh>
    <rPh sb="2" eb="4">
      <t>シリョウ</t>
    </rPh>
    <rPh sb="4" eb="5">
      <t>オヨ</t>
    </rPh>
    <rPh sb="6" eb="10">
      <t>ヨジョウザイコ</t>
    </rPh>
    <rPh sb="13" eb="14">
      <t>ダイ</t>
    </rPh>
    <phoneticPr fontId="7"/>
  </si>
  <si>
    <t>連絡通信事務用品代</t>
    <rPh sb="0" eb="2">
      <t>レンラク</t>
    </rPh>
    <rPh sb="2" eb="4">
      <t>ツウシン</t>
    </rPh>
    <rPh sb="4" eb="6">
      <t>ジム</t>
    </rPh>
    <rPh sb="6" eb="9">
      <t>ヨウヒンダイ</t>
    </rPh>
    <phoneticPr fontId="7"/>
  </si>
  <si>
    <t>出張費（市の会議へ出席）</t>
    <rPh sb="0" eb="2">
      <t>シュッチョウ</t>
    </rPh>
    <rPh sb="2" eb="3">
      <t>ヒ</t>
    </rPh>
    <rPh sb="4" eb="5">
      <t>シ</t>
    </rPh>
    <rPh sb="6" eb="8">
      <t>カイギ</t>
    </rPh>
    <rPh sb="9" eb="11">
      <t>シュッセキ</t>
    </rPh>
    <phoneticPr fontId="7"/>
  </si>
  <si>
    <t>慶弔費</t>
    <rPh sb="0" eb="3">
      <t>ケイチョウヒ</t>
    </rPh>
    <phoneticPr fontId="7"/>
  </si>
  <si>
    <t>一般社団法人設立諸費用</t>
    <rPh sb="0" eb="4">
      <t>イッパンシャダンフジン</t>
    </rPh>
    <rPh sb="4" eb="6">
      <t>ホウジン</t>
    </rPh>
    <rPh sb="6" eb="8">
      <t>セツリツ</t>
    </rPh>
    <rPh sb="8" eb="11">
      <t>ショヒヨウ</t>
    </rPh>
    <phoneticPr fontId="7"/>
  </si>
  <si>
    <t>決算費用</t>
    <rPh sb="0" eb="2">
      <t>ケッサン</t>
    </rPh>
    <rPh sb="2" eb="4">
      <t>ヒヨウ</t>
    </rPh>
    <phoneticPr fontId="7"/>
  </si>
  <si>
    <t>③</t>
    <phoneticPr fontId="2"/>
  </si>
  <si>
    <t>調剤薬局賦課金</t>
    <rPh sb="0" eb="2">
      <t>チョウザイ</t>
    </rPh>
    <rPh sb="2" eb="4">
      <t>ヤッキョク</t>
    </rPh>
    <rPh sb="4" eb="7">
      <t>フカキン</t>
    </rPh>
    <phoneticPr fontId="2"/>
  </si>
  <si>
    <t>市民会館使用料</t>
    <rPh sb="0" eb="4">
      <t>シミンカイカン</t>
    </rPh>
    <rPh sb="4" eb="7">
      <t>シヨウリョウ</t>
    </rPh>
    <phoneticPr fontId="7"/>
  </si>
  <si>
    <t>会議費</t>
    <rPh sb="0" eb="3">
      <t>カイギヒ</t>
    </rPh>
    <phoneticPr fontId="2"/>
  </si>
  <si>
    <t>旅費</t>
    <rPh sb="0" eb="2">
      <t>リョヒ</t>
    </rPh>
    <phoneticPr fontId="2"/>
  </si>
  <si>
    <t>交際費</t>
    <rPh sb="0" eb="3">
      <t>コウサイヒ</t>
    </rPh>
    <phoneticPr fontId="2"/>
  </si>
  <si>
    <t>事務用品費</t>
    <rPh sb="0" eb="2">
      <t>ジム</t>
    </rPh>
    <rPh sb="2" eb="4">
      <t>ヨウヒン</t>
    </rPh>
    <rPh sb="4" eb="5">
      <t>ヒ</t>
    </rPh>
    <phoneticPr fontId="2"/>
  </si>
  <si>
    <t>支払手数料</t>
    <rPh sb="0" eb="2">
      <t>シハラ</t>
    </rPh>
    <rPh sb="2" eb="5">
      <t>テスウリョウ</t>
    </rPh>
    <phoneticPr fontId="2"/>
  </si>
  <si>
    <t>通信費</t>
    <rPh sb="0" eb="3">
      <t>ツウシンヒ</t>
    </rPh>
    <phoneticPr fontId="2"/>
  </si>
  <si>
    <t>通信料</t>
    <rPh sb="0" eb="3">
      <t>ツウシンリョウ</t>
    </rPh>
    <phoneticPr fontId="2"/>
  </si>
  <si>
    <t>4000円（100円×38件）×50回</t>
    <rPh sb="4" eb="5">
      <t>エン</t>
    </rPh>
    <rPh sb="9" eb="10">
      <t>エン</t>
    </rPh>
    <rPh sb="13" eb="14">
      <t>ケン</t>
    </rPh>
    <rPh sb="18" eb="19">
      <t>カイ</t>
    </rPh>
    <phoneticPr fontId="2"/>
  </si>
  <si>
    <t>決　算　額</t>
    <rPh sb="0" eb="1">
      <t>ケツ</t>
    </rPh>
    <rPh sb="2" eb="3">
      <t>サン</t>
    </rPh>
    <rPh sb="4" eb="5">
      <t>ガク</t>
    </rPh>
    <phoneticPr fontId="2"/>
  </si>
  <si>
    <t>差　　異</t>
    <rPh sb="0" eb="1">
      <t>サ</t>
    </rPh>
    <rPh sb="3" eb="4">
      <t>イ</t>
    </rPh>
    <phoneticPr fontId="2"/>
  </si>
  <si>
    <t>財産目録</t>
    <rPh sb="0" eb="1">
      <t>ザイ</t>
    </rPh>
    <rPh sb="1" eb="2">
      <t>サン</t>
    </rPh>
    <rPh sb="2" eb="3">
      <t>メ</t>
    </rPh>
    <rPh sb="3" eb="4">
      <t>ロク</t>
    </rPh>
    <phoneticPr fontId="2"/>
  </si>
  <si>
    <t>未払金</t>
    <rPh sb="0" eb="2">
      <t>ミハラ</t>
    </rPh>
    <rPh sb="2" eb="3">
      <t>キン</t>
    </rPh>
    <phoneticPr fontId="2"/>
  </si>
  <si>
    <t>(5)</t>
    <phoneticPr fontId="2"/>
  </si>
  <si>
    <t>寄付金収入</t>
    <rPh sb="0" eb="3">
      <t>キフキン</t>
    </rPh>
    <rPh sb="3" eb="5">
      <t>シュウニュウ</t>
    </rPh>
    <phoneticPr fontId="2"/>
  </si>
  <si>
    <t>租税公課</t>
    <rPh sb="0" eb="2">
      <t>ソゼイ</t>
    </rPh>
    <rPh sb="2" eb="4">
      <t>コウカ</t>
    </rPh>
    <phoneticPr fontId="2"/>
  </si>
  <si>
    <t>会議費・管理費　支出</t>
    <rPh sb="4" eb="7">
      <t>カンリヒ</t>
    </rPh>
    <phoneticPr fontId="2"/>
  </si>
  <si>
    <t>⑦</t>
    <phoneticPr fontId="2"/>
  </si>
  <si>
    <t>③</t>
    <phoneticPr fontId="2"/>
  </si>
  <si>
    <t>茨城県　補助金収入</t>
    <rPh sb="0" eb="3">
      <t>イバラキケン</t>
    </rPh>
    <rPh sb="4" eb="7">
      <t>ホジョキン</t>
    </rPh>
    <rPh sb="7" eb="9">
      <t>シュウニュウ</t>
    </rPh>
    <phoneticPr fontId="2"/>
  </si>
  <si>
    <t>Ⅱ</t>
    <phoneticPr fontId="2"/>
  </si>
  <si>
    <t>石岡市　補助金収入</t>
    <rPh sb="0" eb="3">
      <t>イシオカシ</t>
    </rPh>
    <rPh sb="4" eb="7">
      <t>ホジョキン</t>
    </rPh>
    <rPh sb="7" eb="9">
      <t>シュウニュウ</t>
    </rPh>
    <phoneticPr fontId="2"/>
  </si>
  <si>
    <t>（予算の小科目間流用）</t>
    <rPh sb="1" eb="3">
      <t>ヨサン</t>
    </rPh>
    <rPh sb="4" eb="5">
      <t>ショウ</t>
    </rPh>
    <rPh sb="5" eb="8">
      <t>カモクカン</t>
    </rPh>
    <rPh sb="8" eb="10">
      <t>リュウヨウ</t>
    </rPh>
    <phoneticPr fontId="2"/>
  </si>
  <si>
    <t>※</t>
    <phoneticPr fontId="2"/>
  </si>
  <si>
    <t>※「薬局業務委員会支出」および「業務委員会支出」の予算不足額84,669円を「学術研究委員会支出」から小科目間流用した。　　　　　　　　　　　　　　　　　　　　　　　　　　　　　　　　　　　　　　　　　　　　　　　　　　　　　　　　　　　　　　　　　　　　　　</t>
    <rPh sb="2" eb="4">
      <t>ヤッキョク</t>
    </rPh>
    <rPh sb="4" eb="6">
      <t>ギョウム</t>
    </rPh>
    <rPh sb="6" eb="9">
      <t>イインカイ</t>
    </rPh>
    <rPh sb="9" eb="11">
      <t>シシュツ</t>
    </rPh>
    <rPh sb="16" eb="18">
      <t>ギョウム</t>
    </rPh>
    <rPh sb="18" eb="21">
      <t>イインカイ</t>
    </rPh>
    <rPh sb="21" eb="23">
      <t>シシュツ</t>
    </rPh>
    <rPh sb="25" eb="27">
      <t>ヨサン</t>
    </rPh>
    <rPh sb="27" eb="29">
      <t>フソク</t>
    </rPh>
    <rPh sb="29" eb="30">
      <t>ガク</t>
    </rPh>
    <rPh sb="36" eb="37">
      <t>エン</t>
    </rPh>
    <rPh sb="39" eb="41">
      <t>ガクジュツ</t>
    </rPh>
    <rPh sb="41" eb="43">
      <t>ケンキュウ</t>
    </rPh>
    <rPh sb="43" eb="46">
      <t>イインカイ</t>
    </rPh>
    <rPh sb="46" eb="48">
      <t>シシュツ</t>
    </rPh>
    <rPh sb="51" eb="52">
      <t>ショウ</t>
    </rPh>
    <rPh sb="52" eb="55">
      <t>カモクカン</t>
    </rPh>
    <rPh sb="55" eb="57">
      <t>リュウヨウ</t>
    </rPh>
    <phoneticPr fontId="2"/>
  </si>
  <si>
    <t>　※「広告費支出」の予算不足額21,001円を「租税公課」から小科目間流用した。</t>
    <rPh sb="3" eb="6">
      <t>コウコクヒ</t>
    </rPh>
    <rPh sb="6" eb="8">
      <t>シシュツ</t>
    </rPh>
    <rPh sb="10" eb="12">
      <t>ヨサン</t>
    </rPh>
    <rPh sb="12" eb="14">
      <t>フソク</t>
    </rPh>
    <rPh sb="14" eb="15">
      <t>ガク</t>
    </rPh>
    <rPh sb="21" eb="22">
      <t>エン</t>
    </rPh>
    <rPh sb="24" eb="26">
      <t>ソゼイ</t>
    </rPh>
    <rPh sb="26" eb="28">
      <t>コウカ</t>
    </rPh>
    <rPh sb="31" eb="32">
      <t>ショウ</t>
    </rPh>
    <rPh sb="32" eb="35">
      <t>カモクカン</t>
    </rPh>
    <rPh sb="35" eb="37">
      <t>リュウヨウ</t>
    </rPh>
    <phoneticPr fontId="2"/>
  </si>
  <si>
    <t>令和7年度一般会計収支計算書（予算対比）</t>
    <rPh sb="0" eb="2">
      <t>レイワ</t>
    </rPh>
    <rPh sb="3" eb="5">
      <t>ネンド</t>
    </rPh>
    <rPh sb="4" eb="5">
      <t>ド</t>
    </rPh>
    <rPh sb="5" eb="7">
      <t>イッパン</t>
    </rPh>
    <rPh sb="7" eb="9">
      <t>カイケイ</t>
    </rPh>
    <rPh sb="9" eb="10">
      <t>オサム</t>
    </rPh>
    <rPh sb="10" eb="11">
      <t>ササ</t>
    </rPh>
    <rPh sb="11" eb="13">
      <t>ケイサン</t>
    </rPh>
    <rPh sb="13" eb="14">
      <t>ショ</t>
    </rPh>
    <rPh sb="15" eb="17">
      <t>ヨサン</t>
    </rPh>
    <rPh sb="17" eb="19">
      <t>タイヒ</t>
    </rPh>
    <phoneticPr fontId="2"/>
  </si>
  <si>
    <t>令和7年4月1日から令和8年3月31日まで</t>
    <rPh sb="0" eb="2">
      <t>レイワ</t>
    </rPh>
    <rPh sb="3" eb="4">
      <t>ネン</t>
    </rPh>
    <rPh sb="5" eb="6">
      <t>ガツ</t>
    </rPh>
    <rPh sb="7" eb="8">
      <t>ニチ</t>
    </rPh>
    <rPh sb="10" eb="12">
      <t>レイワ</t>
    </rPh>
    <rPh sb="13" eb="14">
      <t>ネン</t>
    </rPh>
    <rPh sb="15" eb="16">
      <t>ガツ</t>
    </rPh>
    <rPh sb="18" eb="19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</si>
</sst>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;&quot;△ &quot;#,##0"/>
    <numFmt numFmtId="177" formatCode="0;&quot;△ &quot;0"/>
    <numFmt numFmtId="178" formatCode="#,##0_ ;[Red]\-#,##0\ "/>
    <numFmt numFmtId="179" formatCode="#,##0_ "/>
  </numFmts>
  <fonts count="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u/>
      <sz val="16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4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9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9" xfId="0" applyNumberFormat="1" applyFont="1" applyBorder="1" applyAlignment="1">
      <alignment vertical="center"/>
    </xf>
    <xf numFmtId="176" fontId="3" fillId="0" borderId="0" xfId="0" applyNumberFormat="1" applyFont="1" applyAlignment="1">
      <alignment vertical="center"/>
    </xf>
    <xf numFmtId="0" fontId="3" fillId="0" borderId="9" xfId="0" applyFont="1" applyBorder="1" applyAlignment="1">
      <alignment vertical="center"/>
    </xf>
    <xf numFmtId="38" fontId="3" fillId="0" borderId="0" xfId="1" applyFont="1" applyBorder="1" applyAlignment="1">
      <alignment vertical="center"/>
    </xf>
    <xf numFmtId="38" fontId="3" fillId="0" borderId="8" xfId="1" applyFont="1" applyBorder="1" applyAlignment="1">
      <alignment vertical="center"/>
    </xf>
    <xf numFmtId="176" fontId="3" fillId="0" borderId="0" xfId="1" applyNumberFormat="1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38" fontId="3" fillId="0" borderId="6" xfId="1" applyFont="1" applyBorder="1" applyAlignment="1">
      <alignment vertical="center"/>
    </xf>
    <xf numFmtId="176" fontId="3" fillId="0" borderId="2" xfId="1" applyNumberFormat="1" applyFont="1" applyBorder="1" applyAlignment="1">
      <alignment vertical="center"/>
    </xf>
    <xf numFmtId="38" fontId="3" fillId="0" borderId="10" xfId="1" applyFont="1" applyBorder="1" applyAlignment="1">
      <alignment vertical="center"/>
    </xf>
    <xf numFmtId="176" fontId="3" fillId="0" borderId="3" xfId="1" applyNumberFormat="1" applyFont="1" applyBorder="1" applyAlignment="1">
      <alignment vertical="center"/>
    </xf>
    <xf numFmtId="38" fontId="3" fillId="0" borderId="0" xfId="1" applyFont="1" applyBorder="1" applyAlignment="1">
      <alignment horizontal="center" vertical="center"/>
    </xf>
    <xf numFmtId="38" fontId="3" fillId="0" borderId="0" xfId="1" applyFont="1" applyBorder="1" applyAlignment="1">
      <alignment horizontal="left" vertical="center"/>
    </xf>
    <xf numFmtId="178" fontId="3" fillId="0" borderId="9" xfId="1" applyNumberFormat="1" applyFont="1" applyBorder="1" applyAlignment="1">
      <alignment horizontal="right" vertical="center" indent="1"/>
    </xf>
    <xf numFmtId="176" fontId="3" fillId="0" borderId="0" xfId="0" applyNumberFormat="1" applyFont="1"/>
    <xf numFmtId="178" fontId="3" fillId="0" borderId="7" xfId="1" applyNumberFormat="1" applyFont="1" applyBorder="1" applyAlignment="1">
      <alignment horizontal="right" vertical="center" indent="1"/>
    </xf>
    <xf numFmtId="178" fontId="3" fillId="0" borderId="11" xfId="1" applyNumberFormat="1" applyFont="1" applyBorder="1" applyAlignment="1">
      <alignment horizontal="right" vertical="center" indent="1"/>
    </xf>
    <xf numFmtId="178" fontId="3" fillId="0" borderId="0" xfId="1" applyNumberFormat="1" applyFont="1" applyBorder="1" applyAlignment="1">
      <alignment horizontal="right" vertical="center" indent="1"/>
    </xf>
    <xf numFmtId="178" fontId="3" fillId="0" borderId="6" xfId="1" applyNumberFormat="1" applyFont="1" applyBorder="1" applyAlignment="1">
      <alignment horizontal="right" vertical="center" indent="1"/>
    </xf>
    <xf numFmtId="178" fontId="3" fillId="0" borderId="8" xfId="1" applyNumberFormat="1" applyFont="1" applyBorder="1" applyAlignment="1">
      <alignment horizontal="right" vertical="center" indent="1"/>
    </xf>
    <xf numFmtId="178" fontId="3" fillId="0" borderId="10" xfId="1" applyNumberFormat="1" applyFont="1" applyBorder="1" applyAlignment="1">
      <alignment horizontal="right" vertical="center" indent="1"/>
    </xf>
    <xf numFmtId="49" fontId="3" fillId="0" borderId="8" xfId="1" applyNumberFormat="1" applyFont="1" applyBorder="1" applyAlignment="1">
      <alignment horizontal="left" vertical="center"/>
    </xf>
    <xf numFmtId="49" fontId="3" fillId="0" borderId="0" xfId="1" applyNumberFormat="1" applyFont="1" applyBorder="1" applyAlignment="1">
      <alignment horizontal="left" vertical="center"/>
    </xf>
    <xf numFmtId="49" fontId="3" fillId="0" borderId="0" xfId="1" applyNumberFormat="1" applyFont="1" applyFill="1" applyBorder="1" applyAlignment="1">
      <alignment horizontal="left" vertical="center"/>
    </xf>
    <xf numFmtId="49" fontId="3" fillId="0" borderId="10" xfId="1" applyNumberFormat="1" applyFont="1" applyBorder="1" applyAlignment="1">
      <alignment horizontal="left" vertical="center"/>
    </xf>
    <xf numFmtId="49" fontId="3" fillId="0" borderId="3" xfId="1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176" fontId="3" fillId="0" borderId="17" xfId="1" applyNumberFormat="1" applyFont="1" applyBorder="1" applyAlignment="1">
      <alignment vertical="center"/>
    </xf>
    <xf numFmtId="178" fontId="3" fillId="0" borderId="15" xfId="1" applyNumberFormat="1" applyFont="1" applyBorder="1" applyAlignment="1">
      <alignment horizontal="right" vertical="center" indent="1"/>
    </xf>
    <xf numFmtId="176" fontId="3" fillId="0" borderId="3" xfId="0" applyNumberFormat="1" applyFont="1" applyBorder="1" applyAlignment="1">
      <alignment horizontal="right" vertical="center"/>
    </xf>
    <xf numFmtId="49" fontId="3" fillId="0" borderId="4" xfId="1" applyNumberFormat="1" applyFont="1" applyBorder="1" applyAlignment="1">
      <alignment horizontal="center" vertical="center"/>
    </xf>
    <xf numFmtId="49" fontId="3" fillId="0" borderId="1" xfId="1" applyNumberFormat="1" applyFont="1" applyBorder="1" applyAlignment="1">
      <alignment horizontal="center" vertical="center"/>
    </xf>
    <xf numFmtId="49" fontId="3" fillId="0" borderId="5" xfId="1" applyNumberFormat="1" applyFont="1" applyBorder="1" applyAlignment="1">
      <alignment horizontal="center" vertical="center"/>
    </xf>
    <xf numFmtId="38" fontId="3" fillId="0" borderId="4" xfId="1" applyFont="1" applyBorder="1" applyAlignment="1">
      <alignment horizontal="center" vertical="center"/>
    </xf>
    <xf numFmtId="38" fontId="3" fillId="0" borderId="1" xfId="1" applyFont="1" applyBorder="1" applyAlignment="1">
      <alignment horizontal="center" vertical="center"/>
    </xf>
    <xf numFmtId="38" fontId="3" fillId="0" borderId="5" xfId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49" fontId="3" fillId="0" borderId="8" xfId="0" applyNumberFormat="1" applyFont="1" applyBorder="1" applyAlignment="1">
      <alignment vertical="center"/>
    </xf>
    <xf numFmtId="176" fontId="3" fillId="0" borderId="8" xfId="1" applyNumberFormat="1" applyFont="1" applyFill="1" applyBorder="1" applyAlignment="1">
      <alignment vertical="center"/>
    </xf>
    <xf numFmtId="176" fontId="3" fillId="0" borderId="9" xfId="1" applyNumberFormat="1" applyFont="1" applyFill="1" applyBorder="1" applyAlignment="1">
      <alignment horizontal="right" vertical="center" indent="1"/>
    </xf>
    <xf numFmtId="0" fontId="3" fillId="0" borderId="12" xfId="0" applyFont="1" applyBorder="1" applyAlignment="1">
      <alignment vertical="center"/>
    </xf>
    <xf numFmtId="176" fontId="3" fillId="0" borderId="4" xfId="1" applyNumberFormat="1" applyFont="1" applyFill="1" applyBorder="1" applyAlignment="1">
      <alignment vertical="center"/>
    </xf>
    <xf numFmtId="176" fontId="3" fillId="0" borderId="5" xfId="1" applyNumberFormat="1" applyFont="1" applyFill="1" applyBorder="1" applyAlignment="1">
      <alignment horizontal="right" vertical="center" indent="1"/>
    </xf>
    <xf numFmtId="176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horizontal="right" vertical="center" indent="1"/>
    </xf>
    <xf numFmtId="177" fontId="3" fillId="0" borderId="12" xfId="0" applyNumberFormat="1" applyFont="1" applyBorder="1" applyAlignment="1">
      <alignment vertical="center"/>
    </xf>
    <xf numFmtId="49" fontId="3" fillId="0" borderId="10" xfId="0" applyNumberFormat="1" applyFont="1" applyBorder="1" applyAlignment="1">
      <alignment vertical="center"/>
    </xf>
    <xf numFmtId="49" fontId="3" fillId="0" borderId="3" xfId="0" applyNumberFormat="1" applyFont="1" applyBorder="1" applyAlignment="1">
      <alignment vertical="center"/>
    </xf>
    <xf numFmtId="49" fontId="3" fillId="0" borderId="11" xfId="0" applyNumberFormat="1" applyFont="1" applyBorder="1" applyAlignment="1">
      <alignment vertical="center"/>
    </xf>
    <xf numFmtId="176" fontId="3" fillId="0" borderId="10" xfId="1" applyNumberFormat="1" applyFont="1" applyFill="1" applyBorder="1" applyAlignment="1">
      <alignment vertical="center"/>
    </xf>
    <xf numFmtId="177" fontId="3" fillId="0" borderId="14" xfId="0" applyNumberFormat="1" applyFont="1" applyBorder="1" applyAlignment="1">
      <alignment vertical="center"/>
    </xf>
    <xf numFmtId="176" fontId="3" fillId="0" borderId="4" xfId="0" applyNumberFormat="1" applyFont="1" applyBorder="1" applyAlignment="1">
      <alignment vertical="center"/>
    </xf>
    <xf numFmtId="176" fontId="3" fillId="0" borderId="5" xfId="0" applyNumberFormat="1" applyFont="1" applyBorder="1" applyAlignment="1">
      <alignment horizontal="right" vertical="center" indent="1"/>
    </xf>
    <xf numFmtId="176" fontId="3" fillId="0" borderId="9" xfId="0" applyNumberFormat="1" applyFont="1" applyBorder="1" applyAlignment="1">
      <alignment horizontal="center" vertical="center"/>
    </xf>
    <xf numFmtId="176" fontId="3" fillId="0" borderId="15" xfId="0" applyNumberFormat="1" applyFont="1" applyBorder="1" applyAlignment="1">
      <alignment vertical="center"/>
    </xf>
    <xf numFmtId="176" fontId="3" fillId="0" borderId="16" xfId="0" applyNumberFormat="1" applyFont="1" applyBorder="1" applyAlignment="1">
      <alignment horizontal="right" vertical="center" indent="1"/>
    </xf>
    <xf numFmtId="176" fontId="3" fillId="0" borderId="15" xfId="1" applyNumberFormat="1" applyFont="1" applyFill="1" applyBorder="1" applyAlignment="1">
      <alignment vertical="center"/>
    </xf>
    <xf numFmtId="176" fontId="3" fillId="0" borderId="16" xfId="1" applyNumberFormat="1" applyFont="1" applyFill="1" applyBorder="1" applyAlignment="1">
      <alignment horizontal="right" vertical="center" indent="1"/>
    </xf>
    <xf numFmtId="179" fontId="6" fillId="0" borderId="18" xfId="0" applyNumberFormat="1" applyFont="1" applyBorder="1"/>
    <xf numFmtId="179" fontId="6" fillId="0" borderId="19" xfId="0" applyNumberFormat="1" applyFont="1" applyBorder="1"/>
    <xf numFmtId="0" fontId="6" fillId="0" borderId="22" xfId="0" applyFont="1" applyBorder="1"/>
    <xf numFmtId="179" fontId="6" fillId="0" borderId="23" xfId="0" applyNumberFormat="1" applyFont="1" applyBorder="1"/>
    <xf numFmtId="0" fontId="6" fillId="0" borderId="0" xfId="0" applyFont="1"/>
    <xf numFmtId="0" fontId="6" fillId="0" borderId="1" xfId="0" applyFont="1" applyBorder="1"/>
    <xf numFmtId="0" fontId="6" fillId="0" borderId="2" xfId="0" applyFont="1" applyBorder="1"/>
    <xf numFmtId="0" fontId="6" fillId="0" borderId="3" xfId="0" applyFont="1" applyBorder="1"/>
    <xf numFmtId="179" fontId="6" fillId="0" borderId="20" xfId="0" applyNumberFormat="1" applyFont="1" applyBorder="1"/>
    <xf numFmtId="179" fontId="6" fillId="0" borderId="21" xfId="0" applyNumberFormat="1" applyFont="1" applyBorder="1"/>
    <xf numFmtId="176" fontId="3" fillId="0" borderId="0" xfId="0" applyNumberFormat="1" applyFont="1" applyAlignment="1">
      <alignment horizontal="right" vertical="center" indent="1"/>
    </xf>
    <xf numFmtId="176" fontId="3" fillId="0" borderId="0" xfId="1" applyNumberFormat="1" applyFont="1" applyFill="1" applyBorder="1" applyAlignment="1">
      <alignment horizontal="right" vertical="center" indent="1"/>
    </xf>
    <xf numFmtId="176" fontId="3" fillId="0" borderId="9" xfId="1" applyNumberFormat="1" applyFont="1" applyFill="1" applyBorder="1" applyAlignment="1">
      <alignment horizontal="center" vertical="center"/>
    </xf>
    <xf numFmtId="179" fontId="6" fillId="0" borderId="0" xfId="0" applyNumberFormat="1" applyFont="1"/>
    <xf numFmtId="176" fontId="3" fillId="0" borderId="0" xfId="1" applyNumberFormat="1" applyFont="1" applyFill="1" applyBorder="1" applyAlignment="1">
      <alignment vertical="center"/>
    </xf>
    <xf numFmtId="177" fontId="3" fillId="0" borderId="0" xfId="0" applyNumberFormat="1" applyFont="1" applyAlignment="1">
      <alignment vertical="center"/>
    </xf>
    <xf numFmtId="38" fontId="5" fillId="0" borderId="0" xfId="1" applyFont="1" applyBorder="1" applyAlignment="1">
      <alignment horizontal="center" vertical="center"/>
    </xf>
    <xf numFmtId="38" fontId="8" fillId="0" borderId="0" xfId="1" applyFont="1" applyBorder="1" applyAlignment="1">
      <alignment horizontal="center" vertical="center"/>
    </xf>
    <xf numFmtId="38" fontId="4" fillId="0" borderId="0" xfId="1" applyFont="1" applyBorder="1" applyAlignment="1">
      <alignment horizontal="left" vertical="center"/>
    </xf>
    <xf numFmtId="0" fontId="0" fillId="0" borderId="0" xfId="0" applyAlignment="1">
      <alignment horizontal="left" vertical="top" wrapText="1"/>
    </xf>
    <xf numFmtId="49" fontId="3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right"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5"/>
  <sheetViews>
    <sheetView workbookViewId="0">
      <selection activeCell="V18" sqref="V18"/>
    </sheetView>
  </sheetViews>
  <sheetFormatPr baseColWidth="10" defaultColWidth="8.83203125" defaultRowHeight="14"/>
  <cols>
    <col min="1" max="6" width="1.6640625" style="1" customWidth="1"/>
    <col min="7" max="7" width="16.1640625" style="1" customWidth="1"/>
    <col min="8" max="8" width="12.5" style="1" customWidth="1"/>
    <col min="9" max="9" width="1.6640625" style="1" customWidth="1"/>
    <col min="10" max="10" width="12.83203125" style="19" customWidth="1"/>
    <col min="11" max="12" width="1.6640625" style="1" customWidth="1"/>
    <col min="13" max="13" width="12.83203125" style="19" customWidth="1"/>
    <col min="14" max="15" width="1.6640625" style="1" customWidth="1"/>
    <col min="16" max="16" width="12.83203125" style="19" customWidth="1"/>
    <col min="17" max="17" width="1.6640625" style="1" customWidth="1"/>
  </cols>
  <sheetData>
    <row r="1" spans="1:17" ht="21.75" customHeight="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</row>
    <row r="2" spans="1:17" ht="21.75" customHeight="1">
      <c r="A2" s="81" t="s">
        <v>106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</row>
    <row r="3" spans="1:17" ht="21.75" customHeight="1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</row>
    <row r="4" spans="1:17" ht="21.75" customHeight="1">
      <c r="A4" s="83" t="s">
        <v>67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</row>
    <row r="5" spans="1:17" ht="21.75" customHeight="1">
      <c r="A5" s="16"/>
      <c r="B5" s="16"/>
      <c r="C5" s="17"/>
      <c r="D5" s="17"/>
      <c r="E5" s="8"/>
      <c r="F5" s="8"/>
      <c r="G5" s="8"/>
      <c r="H5" s="8"/>
      <c r="I5" s="8"/>
      <c r="J5" s="10"/>
      <c r="K5" s="8"/>
      <c r="L5" s="8"/>
      <c r="M5" s="10"/>
      <c r="N5" s="8"/>
      <c r="O5" s="8"/>
      <c r="P5" s="36" t="s">
        <v>46</v>
      </c>
      <c r="Q5" s="36"/>
    </row>
    <row r="6" spans="1:17" ht="21.75" customHeight="1">
      <c r="A6" s="37" t="s">
        <v>48</v>
      </c>
      <c r="B6" s="38"/>
      <c r="C6" s="38"/>
      <c r="D6" s="38"/>
      <c r="E6" s="38"/>
      <c r="F6" s="38"/>
      <c r="G6" s="38"/>
      <c r="H6" s="39"/>
      <c r="I6" s="40" t="s">
        <v>49</v>
      </c>
      <c r="J6" s="41"/>
      <c r="K6" s="41"/>
      <c r="L6" s="41"/>
      <c r="M6" s="41"/>
      <c r="N6" s="41"/>
      <c r="O6" s="41"/>
      <c r="P6" s="41"/>
      <c r="Q6" s="42"/>
    </row>
    <row r="7" spans="1:17" ht="21.75" customHeight="1">
      <c r="A7" s="26" t="s">
        <v>5</v>
      </c>
      <c r="B7" s="32"/>
      <c r="C7" s="27" t="s">
        <v>39</v>
      </c>
      <c r="D7" s="27"/>
      <c r="E7" s="27"/>
      <c r="F7" s="27"/>
      <c r="G7" s="27"/>
      <c r="H7" s="27"/>
      <c r="I7" s="12"/>
      <c r="J7" s="13"/>
      <c r="K7" s="20"/>
      <c r="L7" s="23"/>
      <c r="M7" s="13"/>
      <c r="N7" s="20"/>
      <c r="O7" s="22"/>
      <c r="P7" s="10"/>
      <c r="Q7" s="7"/>
    </row>
    <row r="8" spans="1:17" ht="21.75" customHeight="1">
      <c r="A8" s="26"/>
      <c r="B8" s="27">
        <v>1</v>
      </c>
      <c r="C8" s="32"/>
      <c r="D8" s="27" t="s">
        <v>51</v>
      </c>
      <c r="E8" s="27"/>
      <c r="F8" s="27"/>
      <c r="G8" s="27"/>
      <c r="H8" s="27"/>
      <c r="I8" s="9"/>
      <c r="J8" s="10"/>
      <c r="K8" s="18"/>
      <c r="L8" s="24"/>
      <c r="M8" s="10"/>
      <c r="N8" s="18"/>
      <c r="O8" s="22"/>
      <c r="P8" s="10"/>
      <c r="Q8" s="7"/>
    </row>
    <row r="9" spans="1:17" ht="21.75" customHeight="1">
      <c r="A9" s="26"/>
      <c r="B9" s="27"/>
      <c r="C9" s="27"/>
      <c r="D9" s="32"/>
      <c r="E9" s="27" t="s">
        <v>52</v>
      </c>
      <c r="F9" s="32"/>
      <c r="G9" s="27"/>
      <c r="H9" s="27"/>
      <c r="I9" s="9"/>
      <c r="J9" s="10"/>
      <c r="K9" s="18"/>
      <c r="L9" s="24"/>
      <c r="M9" s="10"/>
      <c r="N9" s="18"/>
      <c r="O9" s="22"/>
      <c r="P9" s="10"/>
      <c r="Q9" s="7"/>
    </row>
    <row r="10" spans="1:17" ht="21.75" customHeight="1">
      <c r="A10" s="26"/>
      <c r="B10" s="27"/>
      <c r="C10" s="27"/>
      <c r="D10" s="27"/>
      <c r="E10" s="28"/>
      <c r="F10" s="28" t="s">
        <v>50</v>
      </c>
      <c r="G10" s="32"/>
      <c r="H10" s="27"/>
      <c r="I10" s="9"/>
      <c r="J10" s="10">
        <v>0</v>
      </c>
      <c r="K10" s="18"/>
      <c r="L10" s="24"/>
      <c r="M10" s="10"/>
      <c r="N10" s="18"/>
      <c r="O10" s="22"/>
      <c r="P10" s="10"/>
      <c r="Q10" s="7"/>
    </row>
    <row r="11" spans="1:17" ht="21.75" customHeight="1">
      <c r="A11" s="26"/>
      <c r="B11" s="27"/>
      <c r="C11" s="27"/>
      <c r="D11" s="27"/>
      <c r="E11" s="32"/>
      <c r="F11" s="28" t="s">
        <v>37</v>
      </c>
      <c r="G11" s="27"/>
      <c r="H11" s="27"/>
      <c r="I11" s="9"/>
      <c r="J11" s="10"/>
      <c r="K11" s="18"/>
      <c r="L11" s="24"/>
      <c r="M11" s="10"/>
      <c r="N11" s="18"/>
      <c r="O11" s="22"/>
      <c r="P11" s="10"/>
      <c r="Q11" s="7"/>
    </row>
    <row r="12" spans="1:17" ht="21.75" customHeight="1">
      <c r="A12" s="26"/>
      <c r="B12" s="27"/>
      <c r="C12" s="27"/>
      <c r="D12" s="27"/>
      <c r="E12" s="28"/>
      <c r="F12" s="28"/>
      <c r="G12" s="28" t="s">
        <v>55</v>
      </c>
      <c r="H12" s="27" t="s">
        <v>68</v>
      </c>
      <c r="I12" s="9"/>
      <c r="J12" s="10">
        <v>4509756</v>
      </c>
      <c r="K12" s="18"/>
      <c r="L12" s="24"/>
      <c r="M12" s="10"/>
      <c r="N12" s="18"/>
      <c r="O12" s="22"/>
      <c r="P12" s="10"/>
      <c r="Q12" s="7"/>
    </row>
    <row r="13" spans="1:17" ht="21.75" customHeight="1">
      <c r="A13" s="26"/>
      <c r="B13" s="27"/>
      <c r="C13" s="27"/>
      <c r="D13" s="27"/>
      <c r="E13" s="28"/>
      <c r="F13" s="28"/>
      <c r="G13" s="28"/>
      <c r="H13" s="27"/>
      <c r="I13" s="14"/>
      <c r="J13" s="15">
        <v>0</v>
      </c>
      <c r="K13" s="21"/>
      <c r="L13" s="24"/>
      <c r="M13" s="10"/>
      <c r="N13" s="18"/>
      <c r="O13" s="22"/>
      <c r="P13" s="10"/>
      <c r="Q13" s="7"/>
    </row>
    <row r="14" spans="1:17" ht="21.75" customHeight="1">
      <c r="A14" s="26"/>
      <c r="B14" s="27"/>
      <c r="C14" s="27"/>
      <c r="D14" s="27"/>
      <c r="E14" s="28"/>
      <c r="F14" s="28"/>
      <c r="G14" s="28" t="s">
        <v>0</v>
      </c>
      <c r="H14" s="27"/>
      <c r="I14" s="9"/>
      <c r="J14" s="10">
        <f>J10+J12+J13</f>
        <v>4509756</v>
      </c>
      <c r="K14" s="18"/>
      <c r="L14" s="24"/>
      <c r="M14" s="10"/>
      <c r="N14" s="18"/>
      <c r="O14" s="22"/>
      <c r="P14" s="10"/>
      <c r="Q14" s="7"/>
    </row>
    <row r="15" spans="1:17" ht="21.75" customHeight="1">
      <c r="A15" s="26"/>
      <c r="B15" s="27"/>
      <c r="C15" s="27"/>
      <c r="D15" s="27"/>
      <c r="E15" s="32"/>
      <c r="F15" s="28"/>
      <c r="G15" s="28" t="s">
        <v>53</v>
      </c>
      <c r="H15" s="27"/>
      <c r="I15" s="12"/>
      <c r="J15" s="13"/>
      <c r="K15" s="20"/>
      <c r="L15" s="25"/>
      <c r="M15" s="15">
        <f>J14</f>
        <v>4509756</v>
      </c>
      <c r="N15" s="21"/>
      <c r="O15" s="22"/>
      <c r="P15" s="10"/>
      <c r="Q15" s="7"/>
    </row>
    <row r="16" spans="1:17" ht="21.75" customHeight="1">
      <c r="A16" s="26"/>
      <c r="B16" s="27"/>
      <c r="C16" s="27"/>
      <c r="D16" s="27"/>
      <c r="E16" s="32"/>
      <c r="F16" s="28"/>
      <c r="G16" s="28"/>
      <c r="H16" s="27"/>
      <c r="I16" s="9"/>
      <c r="J16" s="10"/>
      <c r="K16" s="18"/>
      <c r="L16" s="24"/>
      <c r="M16" s="10"/>
      <c r="N16" s="18"/>
      <c r="O16" s="22"/>
      <c r="P16" s="10"/>
      <c r="Q16" s="7"/>
    </row>
    <row r="17" spans="1:17" ht="21.75" customHeight="1">
      <c r="A17" s="26"/>
      <c r="B17" s="27">
        <v>2</v>
      </c>
      <c r="C17" s="32"/>
      <c r="D17" s="27" t="s">
        <v>34</v>
      </c>
      <c r="E17" s="27"/>
      <c r="F17" s="27"/>
      <c r="G17" s="27"/>
      <c r="H17" s="27"/>
      <c r="I17" s="9"/>
      <c r="J17" s="10"/>
      <c r="K17" s="18"/>
      <c r="L17" s="24"/>
      <c r="M17" s="10"/>
      <c r="N17" s="18"/>
      <c r="O17" s="22"/>
      <c r="P17" s="10"/>
      <c r="Q17" s="7"/>
    </row>
    <row r="18" spans="1:17" ht="21.75" customHeight="1">
      <c r="A18" s="26"/>
      <c r="B18" s="27"/>
      <c r="C18" s="27"/>
      <c r="D18" s="32"/>
      <c r="E18" s="27" t="s">
        <v>40</v>
      </c>
      <c r="F18" s="32"/>
      <c r="G18" s="27"/>
      <c r="H18" s="27"/>
      <c r="I18" s="9"/>
      <c r="J18" s="10"/>
      <c r="K18" s="18"/>
      <c r="L18" s="24"/>
      <c r="M18" s="10"/>
      <c r="N18" s="18"/>
      <c r="O18" s="22"/>
      <c r="P18" s="10"/>
      <c r="Q18" s="7"/>
    </row>
    <row r="19" spans="1:17" ht="21.75" customHeight="1">
      <c r="A19" s="26"/>
      <c r="B19" s="27"/>
      <c r="C19" s="27"/>
      <c r="D19" s="27"/>
      <c r="E19" s="32"/>
      <c r="F19" s="27"/>
      <c r="G19" s="32"/>
      <c r="H19" s="27"/>
      <c r="I19" s="9"/>
      <c r="J19" s="10"/>
      <c r="K19" s="18"/>
      <c r="L19" s="24"/>
      <c r="M19" s="10"/>
      <c r="N19" s="18"/>
      <c r="O19" s="22"/>
      <c r="P19" s="10"/>
      <c r="Q19" s="7"/>
    </row>
    <row r="20" spans="1:17" ht="21.75" customHeight="1">
      <c r="A20" s="26"/>
      <c r="B20" s="27"/>
      <c r="C20" s="27"/>
      <c r="D20" s="27"/>
      <c r="E20" s="32"/>
      <c r="F20" s="27"/>
      <c r="G20" s="32"/>
      <c r="H20" s="27"/>
      <c r="I20" s="14"/>
      <c r="J20" s="15"/>
      <c r="K20" s="21"/>
      <c r="L20" s="24"/>
      <c r="M20" s="10"/>
      <c r="N20" s="18"/>
      <c r="O20" s="22"/>
      <c r="P20" s="10"/>
      <c r="Q20" s="7"/>
    </row>
    <row r="21" spans="1:17" ht="21.75" customHeight="1">
      <c r="A21" s="26"/>
      <c r="B21" s="27"/>
      <c r="C21" s="27"/>
      <c r="D21" s="27"/>
      <c r="E21" s="32"/>
      <c r="F21" s="27"/>
      <c r="G21" s="27" t="s">
        <v>41</v>
      </c>
      <c r="H21" s="27"/>
      <c r="I21" s="9"/>
      <c r="J21" s="10"/>
      <c r="K21" s="18"/>
      <c r="L21" s="25"/>
      <c r="M21" s="15">
        <f>+J19+J20</f>
        <v>0</v>
      </c>
      <c r="N21" s="21"/>
      <c r="O21" s="22"/>
      <c r="P21" s="10"/>
      <c r="Q21" s="7"/>
    </row>
    <row r="22" spans="1:17" ht="21.75" customHeight="1">
      <c r="A22" s="26"/>
      <c r="B22" s="27"/>
      <c r="C22" s="27"/>
      <c r="D22" s="27"/>
      <c r="E22" s="32"/>
      <c r="F22" s="27"/>
      <c r="G22" s="27" t="s">
        <v>42</v>
      </c>
      <c r="H22" s="27"/>
      <c r="I22" s="9"/>
      <c r="J22" s="10"/>
      <c r="K22" s="18"/>
      <c r="L22" s="24"/>
      <c r="M22" s="10"/>
      <c r="N22" s="18"/>
      <c r="O22" s="22"/>
      <c r="P22" s="10">
        <f>M21+M15</f>
        <v>4509756</v>
      </c>
      <c r="Q22" s="7"/>
    </row>
    <row r="23" spans="1:17" ht="21.75" customHeight="1">
      <c r="A23" s="26"/>
      <c r="B23" s="27"/>
      <c r="C23" s="27"/>
      <c r="D23" s="27"/>
      <c r="E23" s="32"/>
      <c r="F23" s="27"/>
      <c r="G23" s="27"/>
      <c r="H23" s="27"/>
      <c r="I23" s="9"/>
      <c r="J23" s="10"/>
      <c r="K23" s="18"/>
      <c r="L23" s="24"/>
      <c r="M23" s="10"/>
      <c r="N23" s="18"/>
      <c r="O23" s="22"/>
      <c r="P23" s="10"/>
      <c r="Q23" s="7"/>
    </row>
    <row r="24" spans="1:17" ht="21.75" customHeight="1">
      <c r="A24" s="26" t="s">
        <v>20</v>
      </c>
      <c r="B24" s="32"/>
      <c r="C24" s="27" t="s">
        <v>35</v>
      </c>
      <c r="D24" s="27"/>
      <c r="E24" s="27"/>
      <c r="F24" s="27"/>
      <c r="G24" s="27"/>
      <c r="H24" s="27"/>
      <c r="I24" s="9"/>
      <c r="J24" s="10"/>
      <c r="K24" s="18"/>
      <c r="L24" s="24"/>
      <c r="M24" s="10"/>
      <c r="N24" s="18"/>
      <c r="O24" s="22"/>
      <c r="P24" s="10"/>
      <c r="Q24" s="7"/>
    </row>
    <row r="25" spans="1:17" ht="21.75" customHeight="1">
      <c r="A25" s="26"/>
      <c r="B25" s="27">
        <v>1</v>
      </c>
      <c r="C25" s="32"/>
      <c r="D25" s="27" t="s">
        <v>36</v>
      </c>
      <c r="E25" s="27"/>
      <c r="F25" s="27"/>
      <c r="G25" s="27"/>
      <c r="H25" s="27"/>
      <c r="I25" s="9"/>
      <c r="J25" s="10"/>
      <c r="K25" s="18"/>
      <c r="L25" s="24"/>
      <c r="M25" s="10"/>
      <c r="N25" s="18"/>
      <c r="O25" s="22"/>
      <c r="P25" s="10"/>
      <c r="Q25" s="7"/>
    </row>
    <row r="26" spans="1:17" ht="21.75" customHeight="1">
      <c r="A26" s="26"/>
      <c r="B26" s="27"/>
      <c r="C26" s="27"/>
      <c r="D26" s="32"/>
      <c r="E26" s="28" t="s">
        <v>107</v>
      </c>
      <c r="F26" s="28"/>
      <c r="G26" s="27"/>
      <c r="H26" s="27"/>
      <c r="I26" s="9"/>
      <c r="J26" s="10">
        <v>0</v>
      </c>
      <c r="K26" s="18"/>
      <c r="L26" s="24"/>
      <c r="M26" s="10"/>
      <c r="N26" s="18"/>
      <c r="O26" s="22"/>
      <c r="P26" s="10"/>
      <c r="Q26" s="7"/>
    </row>
    <row r="27" spans="1:17" ht="21.75" customHeight="1">
      <c r="A27" s="26"/>
      <c r="B27" s="27"/>
      <c r="C27" s="27"/>
      <c r="D27" s="27"/>
      <c r="E27" s="32"/>
      <c r="F27" s="27"/>
      <c r="G27" s="27" t="s">
        <v>43</v>
      </c>
      <c r="H27" s="27"/>
      <c r="I27" s="12"/>
      <c r="J27" s="13"/>
      <c r="K27" s="20"/>
      <c r="L27" s="25"/>
      <c r="M27" s="15">
        <f>J26</f>
        <v>0</v>
      </c>
      <c r="N27" s="21"/>
      <c r="O27" s="22"/>
      <c r="P27" s="10"/>
      <c r="Q27" s="7"/>
    </row>
    <row r="28" spans="1:17" ht="21.75" customHeight="1">
      <c r="A28" s="26"/>
      <c r="B28" s="27"/>
      <c r="C28" s="27"/>
      <c r="D28" s="27"/>
      <c r="E28" s="32"/>
      <c r="F28" s="27"/>
      <c r="G28" s="27"/>
      <c r="H28" s="27"/>
      <c r="I28" s="9"/>
      <c r="J28" s="10"/>
      <c r="K28" s="18"/>
      <c r="L28" s="24"/>
      <c r="M28" s="10"/>
      <c r="N28" s="18"/>
      <c r="O28" s="22"/>
      <c r="P28" s="10"/>
      <c r="Q28" s="7"/>
    </row>
    <row r="29" spans="1:17" ht="21.75" customHeight="1">
      <c r="A29" s="26"/>
      <c r="B29" s="27" t="s">
        <v>8</v>
      </c>
      <c r="C29" s="32"/>
      <c r="D29" s="27" t="s">
        <v>38</v>
      </c>
      <c r="E29" s="27"/>
      <c r="F29" s="27"/>
      <c r="G29" s="27"/>
      <c r="H29" s="27"/>
      <c r="I29" s="14"/>
      <c r="J29" s="15"/>
      <c r="K29" s="21"/>
      <c r="L29" s="24"/>
      <c r="M29" s="10"/>
      <c r="N29" s="18"/>
      <c r="O29" s="22"/>
      <c r="P29" s="10"/>
      <c r="Q29" s="7"/>
    </row>
    <row r="30" spans="1:17" ht="21.75" customHeight="1">
      <c r="A30" s="26"/>
      <c r="B30" s="27"/>
      <c r="C30" s="27"/>
      <c r="D30" s="27"/>
      <c r="E30" s="27"/>
      <c r="F30" s="27"/>
      <c r="G30" s="27" t="s">
        <v>45</v>
      </c>
      <c r="H30" s="27"/>
      <c r="I30" s="9"/>
      <c r="J30" s="10"/>
      <c r="K30" s="18"/>
      <c r="L30" s="25"/>
      <c r="M30" s="15">
        <f>SUM(J29)</f>
        <v>0</v>
      </c>
      <c r="N30" s="21"/>
      <c r="O30" s="22"/>
      <c r="P30" s="10"/>
      <c r="Q30" s="7"/>
    </row>
    <row r="31" spans="1:17" ht="21.75" customHeight="1">
      <c r="A31" s="26"/>
      <c r="B31" s="27"/>
      <c r="C31" s="27"/>
      <c r="D31" s="27"/>
      <c r="E31" s="32"/>
      <c r="F31" s="27"/>
      <c r="G31" s="27" t="s">
        <v>44</v>
      </c>
      <c r="H31" s="27"/>
      <c r="I31" s="9"/>
      <c r="J31" s="10"/>
      <c r="K31" s="18"/>
      <c r="L31" s="24"/>
      <c r="M31" s="10"/>
      <c r="N31" s="18"/>
      <c r="O31" s="24"/>
      <c r="P31" s="10">
        <f>M27+M30</f>
        <v>0</v>
      </c>
      <c r="Q31" s="7"/>
    </row>
    <row r="32" spans="1:17" ht="21.75" customHeight="1" thickBot="1">
      <c r="A32" s="29"/>
      <c r="B32" s="30"/>
      <c r="C32" s="30"/>
      <c r="D32" s="30"/>
      <c r="E32" s="33"/>
      <c r="F32" s="30"/>
      <c r="G32" s="30" t="s">
        <v>54</v>
      </c>
      <c r="H32" s="30"/>
      <c r="I32" s="14"/>
      <c r="J32" s="15"/>
      <c r="K32" s="21"/>
      <c r="L32" s="25"/>
      <c r="M32" s="15"/>
      <c r="N32" s="21"/>
      <c r="O32" s="35"/>
      <c r="P32" s="34">
        <f>P22-P31</f>
        <v>4509756</v>
      </c>
      <c r="Q32" s="11"/>
    </row>
    <row r="33" spans="1:17" ht="21.75" customHeight="1" thickTop="1">
      <c r="A33" s="27"/>
      <c r="B33" s="27"/>
      <c r="C33" s="27"/>
      <c r="D33" s="27"/>
      <c r="E33" s="3"/>
      <c r="F33" s="27"/>
      <c r="G33" s="27"/>
      <c r="H33" s="27"/>
      <c r="I33" s="8"/>
      <c r="J33" s="10"/>
      <c r="K33" s="22"/>
      <c r="L33" s="22"/>
      <c r="M33" s="10"/>
      <c r="N33" s="22"/>
      <c r="O33" s="22"/>
      <c r="P33" s="10"/>
      <c r="Q33" s="3"/>
    </row>
    <row r="34" spans="1:17" ht="21.75" customHeight="1">
      <c r="A34" s="27"/>
      <c r="B34" s="27"/>
      <c r="C34" s="27"/>
      <c r="D34" s="27"/>
      <c r="E34" s="3"/>
      <c r="F34" s="27"/>
      <c r="G34" s="27"/>
      <c r="H34" s="27"/>
      <c r="I34" s="8"/>
      <c r="J34" s="10"/>
      <c r="K34" s="22"/>
      <c r="L34" s="22"/>
      <c r="M34" s="10"/>
      <c r="N34" s="22"/>
      <c r="O34" s="22"/>
      <c r="P34" s="10"/>
      <c r="Q34" s="3"/>
    </row>
    <row r="35" spans="1:17" ht="21.75" customHeight="1">
      <c r="A35" s="3"/>
      <c r="B35" s="3"/>
      <c r="C35" s="3"/>
      <c r="D35" s="3"/>
      <c r="E35" s="3"/>
      <c r="F35" s="3"/>
      <c r="G35" s="3"/>
      <c r="H35" s="3"/>
      <c r="I35" s="3"/>
      <c r="J35" s="6"/>
      <c r="K35" s="3"/>
      <c r="L35" s="3"/>
      <c r="M35" s="6"/>
      <c r="N35" s="3"/>
      <c r="O35" s="3"/>
      <c r="P35" s="6"/>
      <c r="Q35" s="3"/>
    </row>
  </sheetData>
  <mergeCells count="4">
    <mergeCell ref="A1:Q1"/>
    <mergeCell ref="A2:Q2"/>
    <mergeCell ref="A3:Q3"/>
    <mergeCell ref="A4:Q4"/>
  </mergeCells>
  <phoneticPr fontId="2"/>
  <pageMargins left="0.75" right="0.75" top="1" bottom="1" header="0.51200000000000001" footer="0.5120000000000000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Q67"/>
  <sheetViews>
    <sheetView tabSelected="1" zoomScaleSheetLayoutView="100" workbookViewId="0">
      <selection activeCell="I64" sqref="I64"/>
    </sheetView>
  </sheetViews>
  <sheetFormatPr baseColWidth="10" defaultColWidth="8.83203125" defaultRowHeight="14"/>
  <cols>
    <col min="1" max="5" width="2" customWidth="1"/>
    <col min="6" max="6" width="26.1640625" customWidth="1"/>
    <col min="7" max="7" width="13.1640625" customWidth="1"/>
    <col min="8" max="8" width="2.1640625" customWidth="1"/>
    <col min="9" max="9" width="13.1640625" customWidth="1"/>
    <col min="10" max="10" width="2.83203125" customWidth="1"/>
    <col min="11" max="11" width="15" customWidth="1"/>
    <col min="12" max="12" width="3.83203125" customWidth="1"/>
    <col min="14" max="14" width="5.83203125" hidden="1" customWidth="1"/>
    <col min="15" max="15" width="30.1640625" hidden="1" customWidth="1"/>
    <col min="16" max="16" width="13.83203125" hidden="1" customWidth="1"/>
    <col min="17" max="17" width="12.83203125" hidden="1" customWidth="1"/>
  </cols>
  <sheetData>
    <row r="1" spans="1:15" ht="24" customHeight="1">
      <c r="A1" s="86" t="s">
        <v>121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</row>
    <row r="2" spans="1:15" ht="22.5" customHeight="1">
      <c r="A2" s="93" t="s">
        <v>69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3" spans="1:15" ht="15">
      <c r="A3" s="87" t="s">
        <v>122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</row>
    <row r="4" spans="1:15">
      <c r="A4" s="31"/>
      <c r="B4" s="31"/>
      <c r="C4" s="31"/>
      <c r="D4" s="31"/>
      <c r="E4" s="31"/>
      <c r="F4" s="31"/>
      <c r="G4" s="6"/>
      <c r="H4" s="6"/>
      <c r="I4" s="6"/>
      <c r="J4" s="6"/>
      <c r="K4" s="6"/>
      <c r="L4" s="6"/>
      <c r="M4" s="2" t="s">
        <v>33</v>
      </c>
    </row>
    <row r="5" spans="1:15">
      <c r="A5" s="88" t="s">
        <v>48</v>
      </c>
      <c r="B5" s="89"/>
      <c r="C5" s="89"/>
      <c r="D5" s="89"/>
      <c r="E5" s="89"/>
      <c r="F5" s="90"/>
      <c r="G5" s="91" t="s">
        <v>56</v>
      </c>
      <c r="H5" s="92"/>
      <c r="I5" s="91" t="s">
        <v>104</v>
      </c>
      <c r="J5" s="92"/>
      <c r="K5" s="91" t="s">
        <v>105</v>
      </c>
      <c r="L5" s="92"/>
      <c r="M5" s="43" t="s">
        <v>66</v>
      </c>
    </row>
    <row r="6" spans="1:15">
      <c r="A6" s="44" t="s">
        <v>5</v>
      </c>
      <c r="B6" s="4"/>
      <c r="C6" s="5" t="s">
        <v>60</v>
      </c>
      <c r="D6" s="4"/>
      <c r="E6" s="4"/>
      <c r="F6" s="4"/>
      <c r="G6" s="45"/>
      <c r="H6" s="46"/>
      <c r="I6" s="45"/>
      <c r="J6" s="46"/>
      <c r="K6" s="45"/>
      <c r="L6" s="46"/>
      <c r="M6" s="47"/>
    </row>
    <row r="7" spans="1:15">
      <c r="A7" s="44"/>
      <c r="B7" s="4" t="s">
        <v>6</v>
      </c>
      <c r="C7" s="4"/>
      <c r="D7" s="5" t="s">
        <v>61</v>
      </c>
      <c r="E7" s="4"/>
      <c r="F7" s="4"/>
      <c r="G7" s="45"/>
      <c r="H7" s="46"/>
      <c r="I7" s="45"/>
      <c r="J7" s="46"/>
      <c r="K7" s="45"/>
      <c r="L7" s="46"/>
      <c r="M7" s="47"/>
    </row>
    <row r="8" spans="1:15">
      <c r="A8" s="44"/>
      <c r="B8" s="4"/>
      <c r="C8" s="4" t="s">
        <v>4</v>
      </c>
      <c r="D8" s="4"/>
      <c r="E8" s="5" t="s">
        <v>62</v>
      </c>
      <c r="F8" s="3"/>
      <c r="G8" s="45">
        <f>SUM(G9:G11)</f>
        <v>585000</v>
      </c>
      <c r="H8" s="46"/>
      <c r="I8" s="45">
        <f>SUM(I9:I11)</f>
        <v>558000</v>
      </c>
      <c r="J8" s="46"/>
      <c r="K8" s="45">
        <f>G8-I8</f>
        <v>27000</v>
      </c>
      <c r="L8" s="46"/>
      <c r="M8" s="47"/>
    </row>
    <row r="9" spans="1:15">
      <c r="A9" s="44"/>
      <c r="B9" s="4"/>
      <c r="C9" s="4"/>
      <c r="D9" s="4" t="s">
        <v>2</v>
      </c>
      <c r="E9" s="4"/>
      <c r="F9" s="5" t="s">
        <v>62</v>
      </c>
      <c r="G9" s="45">
        <v>310000</v>
      </c>
      <c r="H9" s="46"/>
      <c r="I9" s="45">
        <v>310000</v>
      </c>
      <c r="J9" s="46"/>
      <c r="K9" s="45">
        <f>G9-I9</f>
        <v>0</v>
      </c>
      <c r="L9" s="46"/>
      <c r="M9" s="47"/>
    </row>
    <row r="10" spans="1:15">
      <c r="A10" s="44"/>
      <c r="B10" s="4"/>
      <c r="C10" s="4"/>
      <c r="D10" s="4" t="s">
        <v>3</v>
      </c>
      <c r="E10" s="4"/>
      <c r="F10" s="5" t="s">
        <v>78</v>
      </c>
      <c r="G10" s="45">
        <v>170000</v>
      </c>
      <c r="H10" s="46"/>
      <c r="I10" s="45">
        <v>155000</v>
      </c>
      <c r="J10" s="46"/>
      <c r="K10" s="45">
        <f>G10-I10</f>
        <v>15000</v>
      </c>
      <c r="L10" s="46"/>
      <c r="M10" s="47"/>
    </row>
    <row r="11" spans="1:15">
      <c r="A11" s="44"/>
      <c r="B11" s="4"/>
      <c r="C11" s="4"/>
      <c r="D11" s="4" t="s">
        <v>93</v>
      </c>
      <c r="E11" s="4"/>
      <c r="F11" s="5" t="s">
        <v>94</v>
      </c>
      <c r="G11" s="45">
        <v>105000</v>
      </c>
      <c r="H11" s="46"/>
      <c r="I11" s="45">
        <v>93000</v>
      </c>
      <c r="J11" s="46"/>
      <c r="K11" s="45">
        <f>G11-I11</f>
        <v>12000</v>
      </c>
      <c r="L11" s="46"/>
      <c r="M11" s="47"/>
    </row>
    <row r="12" spans="1:15">
      <c r="A12" s="44"/>
      <c r="B12" s="4"/>
      <c r="C12" s="4"/>
      <c r="D12" s="4"/>
      <c r="E12" s="4"/>
      <c r="F12" s="5"/>
      <c r="G12" s="45"/>
      <c r="H12" s="46"/>
      <c r="I12" s="45"/>
      <c r="J12" s="46"/>
      <c r="K12" s="45"/>
      <c r="L12" s="46"/>
      <c r="M12" s="47"/>
    </row>
    <row r="13" spans="1:15">
      <c r="A13" s="44"/>
      <c r="B13" s="4"/>
      <c r="C13" s="4" t="s">
        <v>7</v>
      </c>
      <c r="D13" s="4"/>
      <c r="E13" s="4" t="s">
        <v>79</v>
      </c>
      <c r="F13" s="4"/>
      <c r="G13" s="45">
        <f>SUM(G14:G14)</f>
        <v>50000</v>
      </c>
      <c r="H13" s="46"/>
      <c r="I13" s="45">
        <f>SUM(I14:I14)</f>
        <v>0</v>
      </c>
      <c r="J13" s="46"/>
      <c r="K13" s="45">
        <f>G13-I13</f>
        <v>50000</v>
      </c>
      <c r="L13" s="46"/>
      <c r="M13" s="47"/>
    </row>
    <row r="14" spans="1:15">
      <c r="A14" s="44"/>
      <c r="B14" s="4"/>
      <c r="C14" s="4"/>
      <c r="D14" s="4" t="s">
        <v>2</v>
      </c>
      <c r="E14" s="4"/>
      <c r="F14" s="4" t="s">
        <v>102</v>
      </c>
      <c r="G14" s="45">
        <v>50000</v>
      </c>
      <c r="H14" s="46"/>
      <c r="I14" s="45">
        <v>0</v>
      </c>
      <c r="J14" s="46"/>
      <c r="K14" s="45"/>
      <c r="L14" s="46"/>
      <c r="M14" s="47"/>
      <c r="O14" t="s">
        <v>103</v>
      </c>
    </row>
    <row r="15" spans="1:15">
      <c r="A15" s="44"/>
      <c r="B15" s="4"/>
      <c r="C15" s="4"/>
      <c r="D15" s="4"/>
      <c r="E15" s="4"/>
      <c r="F15" s="4"/>
      <c r="G15" s="45"/>
      <c r="H15" s="46"/>
      <c r="I15" s="45"/>
      <c r="J15" s="46"/>
      <c r="K15" s="45"/>
      <c r="L15" s="46"/>
      <c r="M15" s="47"/>
    </row>
    <row r="16" spans="1:15">
      <c r="A16" s="44"/>
      <c r="B16" s="4"/>
      <c r="C16" s="4" t="s">
        <v>18</v>
      </c>
      <c r="D16" s="4"/>
      <c r="E16" s="4" t="s">
        <v>80</v>
      </c>
      <c r="F16" s="4"/>
      <c r="G16" s="45">
        <f>SUM(G17:G19)</f>
        <v>123000</v>
      </c>
      <c r="H16" s="46"/>
      <c r="I16" s="45">
        <f>SUM(I17:I20)</f>
        <v>118200</v>
      </c>
      <c r="J16" s="46"/>
      <c r="K16" s="45">
        <f>G16-I16</f>
        <v>4800</v>
      </c>
      <c r="L16" s="46"/>
      <c r="M16" s="47"/>
    </row>
    <row r="17" spans="1:17">
      <c r="A17" s="44"/>
      <c r="B17" s="4"/>
      <c r="C17" s="4"/>
      <c r="D17" s="4" t="s">
        <v>2</v>
      </c>
      <c r="E17" s="4"/>
      <c r="F17" s="4" t="s">
        <v>81</v>
      </c>
      <c r="G17" s="45">
        <v>30000</v>
      </c>
      <c r="H17" s="46"/>
      <c r="I17" s="45">
        <v>29700</v>
      </c>
      <c r="J17" s="46"/>
      <c r="K17" s="45">
        <f t="shared" ref="K17:K20" si="0">G17-I17</f>
        <v>300</v>
      </c>
      <c r="L17" s="46"/>
      <c r="M17" s="47"/>
    </row>
    <row r="18" spans="1:17">
      <c r="A18" s="44"/>
      <c r="B18" s="4"/>
      <c r="C18" s="4"/>
      <c r="D18" s="4" t="s">
        <v>3</v>
      </c>
      <c r="E18" s="4"/>
      <c r="F18" s="4" t="s">
        <v>82</v>
      </c>
      <c r="G18" s="45">
        <v>93000</v>
      </c>
      <c r="H18" s="46"/>
      <c r="I18" s="45">
        <v>88500</v>
      </c>
      <c r="J18" s="46"/>
      <c r="K18" s="45">
        <f t="shared" si="0"/>
        <v>4500</v>
      </c>
      <c r="L18" s="46"/>
      <c r="M18" s="47"/>
    </row>
    <row r="19" spans="1:17">
      <c r="A19" s="44"/>
      <c r="B19" s="4"/>
      <c r="C19" s="4"/>
      <c r="D19" s="4" t="s">
        <v>113</v>
      </c>
      <c r="E19" s="4"/>
      <c r="F19" s="4" t="s">
        <v>114</v>
      </c>
      <c r="G19" s="45"/>
      <c r="H19" s="46"/>
      <c r="I19" s="45"/>
      <c r="J19" s="46"/>
      <c r="K19" s="45">
        <f t="shared" si="0"/>
        <v>0</v>
      </c>
      <c r="L19" s="46"/>
      <c r="M19" s="47"/>
    </row>
    <row r="20" spans="1:17">
      <c r="A20" s="44"/>
      <c r="B20" s="4"/>
      <c r="C20" s="4"/>
      <c r="D20" s="85" t="s">
        <v>10</v>
      </c>
      <c r="E20" s="85"/>
      <c r="F20" s="4" t="s">
        <v>116</v>
      </c>
      <c r="G20" s="45"/>
      <c r="H20" s="46"/>
      <c r="I20" s="45"/>
      <c r="J20" s="46"/>
      <c r="K20" s="45">
        <f t="shared" si="0"/>
        <v>0</v>
      </c>
      <c r="L20" s="46"/>
      <c r="M20" s="47"/>
    </row>
    <row r="21" spans="1:17">
      <c r="A21" s="44"/>
      <c r="B21" s="4"/>
      <c r="C21" s="4"/>
      <c r="D21" s="4"/>
      <c r="E21" s="4"/>
      <c r="F21" s="4"/>
      <c r="G21" s="45"/>
      <c r="H21" s="46"/>
      <c r="I21" s="45"/>
      <c r="J21" s="46"/>
      <c r="K21" s="45"/>
      <c r="L21" s="46"/>
      <c r="M21" s="47"/>
    </row>
    <row r="22" spans="1:17">
      <c r="A22" s="44"/>
      <c r="B22" s="4"/>
      <c r="C22" s="4" t="s">
        <v>19</v>
      </c>
      <c r="D22" s="4"/>
      <c r="E22" s="5" t="s">
        <v>47</v>
      </c>
      <c r="F22" s="3"/>
      <c r="G22" s="45">
        <f>SUM(G23:G24)</f>
        <v>0</v>
      </c>
      <c r="H22" s="46"/>
      <c r="I22" s="45">
        <f>SUM(I23:I24)</f>
        <v>7395</v>
      </c>
      <c r="J22" s="46"/>
      <c r="K22" s="45">
        <f>G22-I22</f>
        <v>-7395</v>
      </c>
      <c r="L22" s="46"/>
      <c r="M22" s="47"/>
    </row>
    <row r="23" spans="1:17">
      <c r="A23" s="44"/>
      <c r="B23" s="4"/>
      <c r="C23" s="4"/>
      <c r="D23" s="4" t="s">
        <v>2</v>
      </c>
      <c r="E23" s="4"/>
      <c r="F23" s="5" t="s">
        <v>65</v>
      </c>
      <c r="G23" s="45">
        <v>0</v>
      </c>
      <c r="H23" s="46"/>
      <c r="I23" s="45">
        <v>7395</v>
      </c>
      <c r="J23" s="46"/>
      <c r="K23" s="45">
        <f>G23-I23</f>
        <v>-7395</v>
      </c>
      <c r="L23" s="46"/>
      <c r="M23" s="47"/>
    </row>
    <row r="24" spans="1:17">
      <c r="A24" s="44"/>
      <c r="B24" s="4"/>
      <c r="C24" s="4"/>
      <c r="D24" s="4" t="s">
        <v>3</v>
      </c>
      <c r="E24" s="4"/>
      <c r="F24" s="5" t="s">
        <v>47</v>
      </c>
      <c r="G24" s="45">
        <v>0</v>
      </c>
      <c r="H24" s="46"/>
      <c r="I24" s="45">
        <v>0</v>
      </c>
      <c r="J24" s="46"/>
      <c r="K24" s="45">
        <f>G24-I24</f>
        <v>0</v>
      </c>
      <c r="L24" s="46"/>
      <c r="M24" s="47"/>
    </row>
    <row r="25" spans="1:17">
      <c r="A25" s="44"/>
      <c r="B25" s="4"/>
      <c r="C25" s="4"/>
      <c r="D25" s="4"/>
      <c r="E25" s="4"/>
      <c r="F25" s="4"/>
      <c r="G25" s="45"/>
      <c r="H25" s="46"/>
      <c r="I25" s="45"/>
      <c r="J25" s="46"/>
      <c r="K25" s="45"/>
      <c r="L25" s="46"/>
      <c r="M25" s="47"/>
    </row>
    <row r="26" spans="1:17">
      <c r="A26" s="44"/>
      <c r="B26" s="4"/>
      <c r="C26" s="4" t="s">
        <v>108</v>
      </c>
      <c r="D26" s="4"/>
      <c r="E26" s="5" t="s">
        <v>109</v>
      </c>
      <c r="F26" s="3"/>
      <c r="G26" s="45">
        <v>0</v>
      </c>
      <c r="H26" s="46"/>
      <c r="I26" s="45">
        <v>0</v>
      </c>
      <c r="J26" s="46"/>
      <c r="K26" s="45">
        <f>G26-I26</f>
        <v>0</v>
      </c>
      <c r="L26" s="46"/>
      <c r="M26" s="47"/>
    </row>
    <row r="27" spans="1:17">
      <c r="A27" s="44"/>
      <c r="B27" s="4"/>
      <c r="C27" s="4"/>
      <c r="D27" s="4"/>
      <c r="E27" s="4"/>
      <c r="F27" s="5"/>
      <c r="G27" s="45"/>
      <c r="H27" s="46"/>
      <c r="I27" s="45"/>
      <c r="J27" s="46"/>
      <c r="K27" s="45">
        <f>G27-I27</f>
        <v>0</v>
      </c>
      <c r="L27" s="46"/>
      <c r="M27" s="47"/>
    </row>
    <row r="28" spans="1:17">
      <c r="A28" s="44"/>
      <c r="B28" s="4"/>
      <c r="C28" s="4"/>
      <c r="D28" s="4"/>
      <c r="E28" s="4"/>
      <c r="F28" s="5" t="s">
        <v>32</v>
      </c>
      <c r="G28" s="48">
        <f>G8+G22+G16+G13+G26</f>
        <v>758000</v>
      </c>
      <c r="H28" s="49"/>
      <c r="I28" s="48">
        <f>I8+I22+I16+I13+I26</f>
        <v>683595</v>
      </c>
      <c r="J28" s="49"/>
      <c r="K28" s="48">
        <f>G28-I28</f>
        <v>74405</v>
      </c>
      <c r="L28" s="49"/>
      <c r="M28" s="47"/>
    </row>
    <row r="29" spans="1:17">
      <c r="A29" s="44"/>
      <c r="B29" s="4"/>
      <c r="C29" s="4"/>
      <c r="D29" s="4"/>
      <c r="E29" s="4"/>
      <c r="F29" s="5"/>
      <c r="G29" s="45"/>
      <c r="H29" s="46"/>
      <c r="I29" s="45"/>
      <c r="J29" s="46"/>
      <c r="K29" s="45"/>
      <c r="L29" s="46"/>
      <c r="M29" s="47"/>
    </row>
    <row r="30" spans="1:17" ht="15" thickBot="1">
      <c r="A30" s="44"/>
      <c r="B30" s="4" t="s">
        <v>8</v>
      </c>
      <c r="C30" s="4"/>
      <c r="D30" s="5" t="s">
        <v>63</v>
      </c>
      <c r="E30" s="4"/>
      <c r="F30" s="3"/>
      <c r="G30" s="50"/>
      <c r="H30" s="51"/>
      <c r="I30" s="50"/>
      <c r="J30" s="51"/>
      <c r="K30" s="45"/>
      <c r="L30" s="46"/>
      <c r="M30" s="47"/>
    </row>
    <row r="31" spans="1:17" ht="16" thickBot="1">
      <c r="A31" s="44"/>
      <c r="B31" s="4"/>
      <c r="C31" s="4" t="s">
        <v>4</v>
      </c>
      <c r="D31" s="4"/>
      <c r="E31" s="5" t="s">
        <v>64</v>
      </c>
      <c r="F31" s="3"/>
      <c r="G31" s="50">
        <f>SUM(G32:G41)</f>
        <v>1050000</v>
      </c>
      <c r="H31" s="51"/>
      <c r="I31" s="50">
        <f>SUM(I32:I40)</f>
        <v>453797</v>
      </c>
      <c r="J31" s="51"/>
      <c r="K31" s="45">
        <f>G31-I31</f>
        <v>596203</v>
      </c>
      <c r="L31" s="51"/>
      <c r="M31" s="47"/>
      <c r="O31" s="67" t="s">
        <v>83</v>
      </c>
      <c r="P31" s="68"/>
    </row>
    <row r="32" spans="1:17" ht="15">
      <c r="A32" s="44"/>
      <c r="B32" s="4"/>
      <c r="C32" s="4"/>
      <c r="D32" s="4" t="s">
        <v>2</v>
      </c>
      <c r="E32" s="4"/>
      <c r="F32" s="5" t="s">
        <v>70</v>
      </c>
      <c r="G32" s="45">
        <v>200000</v>
      </c>
      <c r="H32" s="46"/>
      <c r="I32" s="45">
        <v>132265</v>
      </c>
      <c r="J32" s="46"/>
      <c r="K32" s="45">
        <f>G32-I32</f>
        <v>67735</v>
      </c>
      <c r="L32" s="46"/>
      <c r="M32" s="47"/>
      <c r="O32" s="69" t="s">
        <v>95</v>
      </c>
      <c r="P32" s="65">
        <v>10000</v>
      </c>
      <c r="Q32" t="s">
        <v>96</v>
      </c>
    </row>
    <row r="33" spans="1:17" ht="15">
      <c r="A33" s="44"/>
      <c r="B33" s="4"/>
      <c r="C33" s="4"/>
      <c r="D33" s="4" t="s">
        <v>3</v>
      </c>
      <c r="E33" s="4"/>
      <c r="F33" s="5" t="s">
        <v>71</v>
      </c>
      <c r="G33" s="45">
        <v>150000</v>
      </c>
      <c r="H33" s="46"/>
      <c r="I33" s="45">
        <v>61632</v>
      </c>
      <c r="J33" s="46"/>
      <c r="K33" s="45">
        <f>G33-I33+G34</f>
        <v>88368</v>
      </c>
      <c r="L33" s="77" t="s">
        <v>118</v>
      </c>
      <c r="M33" s="47"/>
      <c r="O33" s="70" t="s">
        <v>84</v>
      </c>
      <c r="P33" s="66">
        <v>250000</v>
      </c>
      <c r="Q33" t="s">
        <v>96</v>
      </c>
    </row>
    <row r="34" spans="1:17" ht="15">
      <c r="A34" s="44"/>
      <c r="B34" s="4"/>
      <c r="C34" s="4"/>
      <c r="D34" s="4"/>
      <c r="E34" s="4"/>
      <c r="F34" s="5" t="s">
        <v>117</v>
      </c>
      <c r="G34" s="45"/>
      <c r="H34" s="46"/>
      <c r="I34" s="45"/>
      <c r="J34" s="46"/>
      <c r="K34" s="45"/>
      <c r="L34" s="46"/>
      <c r="M34" s="47"/>
      <c r="O34" s="69"/>
      <c r="P34" s="65"/>
    </row>
    <row r="35" spans="1:17" ht="15">
      <c r="A35" s="44"/>
      <c r="B35" s="4"/>
      <c r="C35" s="4"/>
      <c r="D35" s="4" t="s">
        <v>9</v>
      </c>
      <c r="E35" s="4"/>
      <c r="F35" s="5" t="s">
        <v>72</v>
      </c>
      <c r="G35" s="50">
        <v>200000</v>
      </c>
      <c r="H35" s="51"/>
      <c r="I35" s="50">
        <v>30500</v>
      </c>
      <c r="J35" s="51"/>
      <c r="K35" s="45">
        <f>G35-I35+G36</f>
        <v>169500</v>
      </c>
      <c r="L35" s="77" t="s">
        <v>118</v>
      </c>
      <c r="M35" s="47"/>
      <c r="O35" s="69" t="s">
        <v>85</v>
      </c>
      <c r="P35" s="65">
        <v>0</v>
      </c>
    </row>
    <row r="36" spans="1:17" ht="15">
      <c r="A36" s="44"/>
      <c r="B36" s="4"/>
      <c r="C36" s="4"/>
      <c r="D36" s="4"/>
      <c r="E36" s="4"/>
      <c r="F36" s="5" t="s">
        <v>117</v>
      </c>
      <c r="G36" s="50"/>
      <c r="H36" s="51"/>
      <c r="I36" s="50"/>
      <c r="J36" s="51"/>
      <c r="K36" s="45"/>
      <c r="L36" s="46"/>
      <c r="M36" s="47"/>
      <c r="O36" s="69"/>
      <c r="P36" s="65"/>
    </row>
    <row r="37" spans="1:17" ht="15">
      <c r="A37" s="44"/>
      <c r="B37" s="4"/>
      <c r="C37" s="4"/>
      <c r="D37" s="4" t="s">
        <v>10</v>
      </c>
      <c r="E37" s="4"/>
      <c r="F37" s="5" t="s">
        <v>73</v>
      </c>
      <c r="G37" s="50">
        <v>50000</v>
      </c>
      <c r="H37" s="51"/>
      <c r="I37" s="50">
        <v>0</v>
      </c>
      <c r="J37" s="51"/>
      <c r="K37" s="45">
        <f t="shared" ref="K37:K43" si="1">G37-I37</f>
        <v>50000</v>
      </c>
      <c r="L37" s="46"/>
      <c r="M37" s="47"/>
      <c r="O37" s="70" t="s">
        <v>86</v>
      </c>
      <c r="P37" s="66">
        <v>16000</v>
      </c>
      <c r="Q37" t="s">
        <v>101</v>
      </c>
    </row>
    <row r="38" spans="1:17" ht="15">
      <c r="A38" s="44"/>
      <c r="B38" s="4"/>
      <c r="C38" s="4"/>
      <c r="D38" s="4" t="s">
        <v>11</v>
      </c>
      <c r="E38" s="4"/>
      <c r="F38" s="5" t="s">
        <v>74</v>
      </c>
      <c r="G38" s="50">
        <v>50000</v>
      </c>
      <c r="H38" s="51"/>
      <c r="I38" s="50">
        <v>0</v>
      </c>
      <c r="J38" s="51"/>
      <c r="K38" s="45">
        <f t="shared" si="1"/>
        <v>50000</v>
      </c>
      <c r="L38" s="46"/>
      <c r="M38" s="47"/>
      <c r="O38" s="69"/>
      <c r="P38" s="65"/>
    </row>
    <row r="39" spans="1:17" ht="15">
      <c r="A39" s="44"/>
      <c r="B39" s="4"/>
      <c r="C39" s="4"/>
      <c r="D39" s="4" t="s">
        <v>12</v>
      </c>
      <c r="E39" s="4"/>
      <c r="F39" s="5" t="s">
        <v>75</v>
      </c>
      <c r="G39" s="50">
        <v>100000</v>
      </c>
      <c r="H39" s="51"/>
      <c r="I39" s="50">
        <v>73750</v>
      </c>
      <c r="J39" s="51"/>
      <c r="K39" s="45">
        <f t="shared" si="1"/>
        <v>26250</v>
      </c>
      <c r="L39" s="46"/>
      <c r="M39" s="47"/>
      <c r="O39" s="70" t="s">
        <v>87</v>
      </c>
      <c r="P39" s="66"/>
    </row>
    <row r="40" spans="1:17" ht="15">
      <c r="A40" s="44"/>
      <c r="B40" s="4"/>
      <c r="C40" s="4"/>
      <c r="D40" s="4" t="s">
        <v>13</v>
      </c>
      <c r="E40" s="4"/>
      <c r="F40" s="5" t="s">
        <v>77</v>
      </c>
      <c r="G40" s="50">
        <v>300000</v>
      </c>
      <c r="H40" s="51"/>
      <c r="I40" s="50">
        <v>155650</v>
      </c>
      <c r="J40" s="51"/>
      <c r="K40" s="45">
        <f>G40-I40+G41</f>
        <v>144350</v>
      </c>
      <c r="L40" s="77" t="s">
        <v>118</v>
      </c>
      <c r="M40" s="47"/>
      <c r="O40" s="69" t="s">
        <v>88</v>
      </c>
      <c r="P40" s="65">
        <v>70000</v>
      </c>
      <c r="Q40" t="s">
        <v>99</v>
      </c>
    </row>
    <row r="41" spans="1:17" ht="15">
      <c r="A41" s="44"/>
      <c r="B41" s="4"/>
      <c r="C41" s="4"/>
      <c r="D41" s="4"/>
      <c r="E41" s="4"/>
      <c r="F41" s="5" t="s">
        <v>117</v>
      </c>
      <c r="G41" s="50"/>
      <c r="H41" s="51"/>
      <c r="I41" s="50"/>
      <c r="J41" s="51"/>
      <c r="K41" s="45"/>
      <c r="L41" s="46"/>
      <c r="M41" s="47"/>
      <c r="O41" s="69"/>
      <c r="P41" s="65"/>
    </row>
    <row r="42" spans="1:17" ht="15">
      <c r="A42" s="44"/>
      <c r="B42" s="4"/>
      <c r="C42" s="4"/>
      <c r="D42" s="4"/>
      <c r="E42" s="4"/>
      <c r="F42" s="5"/>
      <c r="G42" s="50"/>
      <c r="H42" s="51"/>
      <c r="I42" s="50"/>
      <c r="J42" s="51"/>
      <c r="K42" s="45"/>
      <c r="L42" s="46"/>
      <c r="M42" s="47"/>
      <c r="O42" s="70"/>
      <c r="P42" s="66"/>
    </row>
    <row r="43" spans="1:17" ht="15">
      <c r="A43" s="44"/>
      <c r="B43" s="4"/>
      <c r="C43" s="4" t="s">
        <v>7</v>
      </c>
      <c r="D43" s="4"/>
      <c r="E43" s="5" t="s">
        <v>111</v>
      </c>
      <c r="F43" s="3"/>
      <c r="G43" s="50">
        <f>SUM(G44:G56)</f>
        <v>555000</v>
      </c>
      <c r="H43" s="51"/>
      <c r="I43" s="50">
        <f>SUM(I44:I55)</f>
        <v>151898</v>
      </c>
      <c r="J43" s="51"/>
      <c r="K43" s="45">
        <f t="shared" si="1"/>
        <v>403102</v>
      </c>
      <c r="L43" s="51"/>
      <c r="M43" s="47"/>
      <c r="O43" s="69" t="s">
        <v>89</v>
      </c>
      <c r="P43" s="65">
        <v>30000</v>
      </c>
      <c r="Q43" t="s">
        <v>97</v>
      </c>
    </row>
    <row r="44" spans="1:17" ht="15">
      <c r="A44" s="44"/>
      <c r="B44" s="4"/>
      <c r="C44" s="4"/>
      <c r="D44" s="4" t="s">
        <v>2</v>
      </c>
      <c r="E44" s="4"/>
      <c r="F44" s="5" t="s">
        <v>22</v>
      </c>
      <c r="G44" s="50">
        <v>100000</v>
      </c>
      <c r="H44" s="51"/>
      <c r="I44" s="50">
        <v>7400</v>
      </c>
      <c r="J44" s="51"/>
      <c r="K44" s="45">
        <f>G44-I44</f>
        <v>92600</v>
      </c>
      <c r="L44" s="46"/>
      <c r="M44" s="47"/>
      <c r="O44" s="70" t="s">
        <v>90</v>
      </c>
      <c r="P44" s="66">
        <v>30000</v>
      </c>
      <c r="Q44" t="s">
        <v>98</v>
      </c>
    </row>
    <row r="45" spans="1:17" ht="15">
      <c r="A45" s="44"/>
      <c r="B45" s="4"/>
      <c r="C45" s="4"/>
      <c r="D45" s="4" t="s">
        <v>3</v>
      </c>
      <c r="E45" s="4"/>
      <c r="F45" s="5" t="s">
        <v>23</v>
      </c>
      <c r="G45" s="50">
        <v>20000</v>
      </c>
      <c r="H45" s="51"/>
      <c r="I45" s="50">
        <v>35032</v>
      </c>
      <c r="J45" s="51"/>
      <c r="K45" s="45">
        <f>G45-I45</f>
        <v>-15032</v>
      </c>
      <c r="L45" s="46"/>
      <c r="M45" s="52"/>
      <c r="O45" s="69" t="s">
        <v>91</v>
      </c>
      <c r="P45" s="65">
        <v>66000</v>
      </c>
      <c r="Q45" t="s">
        <v>100</v>
      </c>
    </row>
    <row r="46" spans="1:17" ht="15">
      <c r="A46" s="44"/>
      <c r="B46" s="4"/>
      <c r="C46" s="4"/>
      <c r="D46" s="4" t="s">
        <v>9</v>
      </c>
      <c r="E46" s="4"/>
      <c r="F46" s="4" t="s">
        <v>24</v>
      </c>
      <c r="G46" s="50">
        <v>20000</v>
      </c>
      <c r="H46" s="75"/>
      <c r="I46" s="50">
        <v>0</v>
      </c>
      <c r="J46" s="75"/>
      <c r="K46" s="45">
        <f>G46-I46</f>
        <v>20000</v>
      </c>
      <c r="L46" s="76"/>
      <c r="M46" s="52"/>
      <c r="O46" s="70" t="s">
        <v>92</v>
      </c>
      <c r="P46" s="66">
        <v>50000</v>
      </c>
      <c r="Q46" t="s">
        <v>100</v>
      </c>
    </row>
    <row r="47" spans="1:17" ht="15">
      <c r="A47" s="44"/>
      <c r="B47" s="4"/>
      <c r="C47" s="4"/>
      <c r="D47" s="4" t="s">
        <v>10</v>
      </c>
      <c r="E47" s="4"/>
      <c r="F47" s="5" t="s">
        <v>25</v>
      </c>
      <c r="G47" s="50">
        <v>50000</v>
      </c>
      <c r="H47" s="51"/>
      <c r="I47" s="50">
        <v>0</v>
      </c>
      <c r="J47" s="51"/>
      <c r="K47" s="45">
        <f>G47-I47</f>
        <v>50000</v>
      </c>
      <c r="L47" s="46"/>
      <c r="M47" s="52"/>
      <c r="O47" s="71"/>
      <c r="P47" s="73"/>
    </row>
    <row r="48" spans="1:17" ht="15">
      <c r="A48" s="44"/>
      <c r="B48" s="4"/>
      <c r="C48" s="4"/>
      <c r="D48" s="4" t="s">
        <v>11</v>
      </c>
      <c r="E48" s="4"/>
      <c r="F48" s="5" t="s">
        <v>26</v>
      </c>
      <c r="G48" s="50">
        <v>100000</v>
      </c>
      <c r="H48" s="51"/>
      <c r="I48" s="50">
        <v>46986</v>
      </c>
      <c r="J48" s="51"/>
      <c r="K48" s="45">
        <f t="shared" ref="K48:K54" si="2">G48-I48</f>
        <v>53014</v>
      </c>
      <c r="L48" s="46"/>
      <c r="M48" s="52"/>
      <c r="O48" s="72"/>
      <c r="P48" s="74"/>
    </row>
    <row r="49" spans="1:16" ht="15">
      <c r="A49" s="44"/>
      <c r="B49" s="4"/>
      <c r="C49" s="4"/>
      <c r="D49" s="4" t="s">
        <v>12</v>
      </c>
      <c r="E49" s="4"/>
      <c r="F49" s="5" t="s">
        <v>27</v>
      </c>
      <c r="G49" s="50">
        <v>50000</v>
      </c>
      <c r="H49" s="51"/>
      <c r="I49" s="50">
        <v>0</v>
      </c>
      <c r="J49" s="51"/>
      <c r="K49" s="45">
        <f t="shared" si="2"/>
        <v>50000</v>
      </c>
      <c r="L49" s="46"/>
      <c r="M49" s="52"/>
      <c r="O49" s="69"/>
      <c r="P49" s="65"/>
    </row>
    <row r="50" spans="1:16" ht="15">
      <c r="A50" s="44"/>
      <c r="B50" s="4"/>
      <c r="C50" s="4"/>
      <c r="D50" s="4" t="s">
        <v>112</v>
      </c>
      <c r="E50" s="4"/>
      <c r="F50" s="5" t="s">
        <v>76</v>
      </c>
      <c r="G50" s="50">
        <v>55000</v>
      </c>
      <c r="H50" s="51"/>
      <c r="I50" s="50">
        <v>55000</v>
      </c>
      <c r="J50" s="51"/>
      <c r="K50" s="45">
        <f t="shared" si="2"/>
        <v>0</v>
      </c>
      <c r="L50" s="46"/>
      <c r="M50" s="52"/>
      <c r="O50" s="70"/>
      <c r="P50" s="66"/>
    </row>
    <row r="51" spans="1:16" ht="15">
      <c r="A51" s="44"/>
      <c r="B51" s="4"/>
      <c r="C51" s="4"/>
      <c r="D51" s="4" t="s">
        <v>14</v>
      </c>
      <c r="E51" s="4"/>
      <c r="F51" s="5" t="s">
        <v>28</v>
      </c>
      <c r="G51" s="50">
        <v>30000</v>
      </c>
      <c r="H51" s="51"/>
      <c r="I51" s="50">
        <v>0</v>
      </c>
      <c r="J51" s="51"/>
      <c r="K51" s="45">
        <f t="shared" si="2"/>
        <v>30000</v>
      </c>
      <c r="L51" s="46"/>
      <c r="M51" s="52"/>
      <c r="O51" s="70"/>
      <c r="P51" s="66"/>
    </row>
    <row r="52" spans="1:16" ht="15">
      <c r="A52" s="44"/>
      <c r="B52" s="4"/>
      <c r="C52" s="4"/>
      <c r="D52" s="4" t="s">
        <v>15</v>
      </c>
      <c r="E52" s="4"/>
      <c r="F52" s="5" t="s">
        <v>29</v>
      </c>
      <c r="G52" s="50">
        <v>100000</v>
      </c>
      <c r="H52" s="51"/>
      <c r="I52" s="50">
        <v>0</v>
      </c>
      <c r="J52" s="51"/>
      <c r="K52" s="45">
        <f>G52-I52+G53</f>
        <v>100000</v>
      </c>
      <c r="L52" s="77" t="s">
        <v>118</v>
      </c>
      <c r="M52" s="52"/>
      <c r="O52" s="69"/>
      <c r="P52" s="65"/>
    </row>
    <row r="53" spans="1:16" ht="15">
      <c r="A53" s="44"/>
      <c r="B53" s="4"/>
      <c r="C53" s="4"/>
      <c r="D53" s="4"/>
      <c r="E53" s="4"/>
      <c r="F53" s="5" t="s">
        <v>117</v>
      </c>
      <c r="G53" s="50"/>
      <c r="H53" s="51"/>
      <c r="I53" s="50"/>
      <c r="J53" s="51"/>
      <c r="K53" s="45"/>
      <c r="L53" s="46"/>
      <c r="M53" s="52"/>
      <c r="O53" s="69"/>
      <c r="P53" s="78"/>
    </row>
    <row r="54" spans="1:16">
      <c r="A54" s="44"/>
      <c r="B54" s="4"/>
      <c r="C54" s="4"/>
      <c r="D54" s="4" t="s">
        <v>16</v>
      </c>
      <c r="E54" s="4"/>
      <c r="F54" s="5" t="s">
        <v>30</v>
      </c>
      <c r="G54" s="50">
        <v>20000</v>
      </c>
      <c r="H54" s="51"/>
      <c r="I54" s="50">
        <v>7480</v>
      </c>
      <c r="J54" s="51"/>
      <c r="K54" s="45">
        <f t="shared" si="2"/>
        <v>12520</v>
      </c>
      <c r="L54" s="46"/>
      <c r="M54" s="52"/>
      <c r="O54" s="4"/>
    </row>
    <row r="55" spans="1:16">
      <c r="A55" s="44"/>
      <c r="B55" s="4"/>
      <c r="C55" s="4"/>
      <c r="D55" s="4" t="s">
        <v>17</v>
      </c>
      <c r="E55" s="4"/>
      <c r="F55" s="5" t="s">
        <v>110</v>
      </c>
      <c r="G55" s="50">
        <v>10000</v>
      </c>
      <c r="H55" s="51"/>
      <c r="I55" s="50">
        <v>0</v>
      </c>
      <c r="J55" s="51"/>
      <c r="K55" s="45">
        <f>G55-I55+G56</f>
        <v>10000</v>
      </c>
      <c r="L55" s="77" t="s">
        <v>118</v>
      </c>
      <c r="M55" s="52"/>
      <c r="O55" s="4"/>
    </row>
    <row r="56" spans="1:16">
      <c r="A56" s="44"/>
      <c r="B56" s="4"/>
      <c r="C56" s="4"/>
      <c r="D56" s="4"/>
      <c r="E56" s="4"/>
      <c r="F56" s="5" t="s">
        <v>117</v>
      </c>
      <c r="G56" s="50"/>
      <c r="H56" s="51"/>
      <c r="I56" s="50"/>
      <c r="J56" s="51"/>
      <c r="K56" s="45"/>
      <c r="L56" s="46"/>
      <c r="M56" s="52"/>
      <c r="O56" s="4"/>
    </row>
    <row r="57" spans="1:16">
      <c r="A57" s="44"/>
      <c r="B57" s="4"/>
      <c r="C57" s="4"/>
      <c r="D57" s="4"/>
      <c r="E57" s="4"/>
      <c r="F57" s="5"/>
      <c r="G57" s="50"/>
      <c r="H57" s="51"/>
      <c r="I57" s="50"/>
      <c r="J57" s="51"/>
      <c r="K57" s="45"/>
      <c r="L57" s="46"/>
      <c r="M57" s="52"/>
      <c r="O57" s="4"/>
    </row>
    <row r="58" spans="1:16">
      <c r="A58" s="44"/>
      <c r="B58" s="4"/>
      <c r="C58" s="4"/>
      <c r="D58" s="4"/>
      <c r="E58" s="4"/>
      <c r="F58" s="5" t="s">
        <v>31</v>
      </c>
      <c r="G58" s="58">
        <f>G31+G43</f>
        <v>1605000</v>
      </c>
      <c r="H58" s="59"/>
      <c r="I58" s="58">
        <f>I31+I43</f>
        <v>605695</v>
      </c>
      <c r="J58" s="59"/>
      <c r="K58" s="48">
        <f>G58-I58</f>
        <v>999305</v>
      </c>
      <c r="L58" s="49"/>
      <c r="M58" s="52"/>
      <c r="O58" s="4"/>
    </row>
    <row r="59" spans="1:16">
      <c r="A59" s="44"/>
      <c r="B59" s="4"/>
      <c r="C59" s="4"/>
      <c r="D59" s="4"/>
      <c r="E59" s="4"/>
      <c r="F59" s="5" t="s">
        <v>1</v>
      </c>
      <c r="G59" s="58">
        <f>G28-G58</f>
        <v>-847000</v>
      </c>
      <c r="H59" s="59"/>
      <c r="I59" s="58">
        <f>I28-I58</f>
        <v>77900</v>
      </c>
      <c r="J59" s="59"/>
      <c r="K59" s="48">
        <f>G59-I59</f>
        <v>-924900</v>
      </c>
      <c r="L59" s="49"/>
      <c r="M59" s="52"/>
      <c r="O59" s="4"/>
    </row>
    <row r="60" spans="1:16">
      <c r="A60" s="44"/>
      <c r="B60" s="4"/>
      <c r="C60" s="4"/>
      <c r="D60" s="4"/>
      <c r="E60" s="4"/>
      <c r="F60" s="4"/>
      <c r="G60" s="50"/>
      <c r="H60" s="51"/>
      <c r="I60" s="50"/>
      <c r="J60" s="51"/>
      <c r="K60" s="45"/>
      <c r="L60" s="46"/>
      <c r="M60" s="52"/>
      <c r="O60" s="4"/>
    </row>
    <row r="61" spans="1:16">
      <c r="A61" s="44" t="s">
        <v>115</v>
      </c>
      <c r="B61" s="4"/>
      <c r="C61" s="5" t="s">
        <v>21</v>
      </c>
      <c r="D61" s="4"/>
      <c r="E61" s="4"/>
      <c r="F61" s="3"/>
      <c r="G61" s="50">
        <v>0</v>
      </c>
      <c r="H61" s="51"/>
      <c r="I61" s="50">
        <v>0</v>
      </c>
      <c r="J61" s="60"/>
      <c r="K61" s="56">
        <f>G61-I61</f>
        <v>0</v>
      </c>
      <c r="L61" s="46"/>
      <c r="M61" s="52"/>
    </row>
    <row r="62" spans="1:16">
      <c r="A62" s="44"/>
      <c r="B62" s="4"/>
      <c r="C62" s="4"/>
      <c r="D62" s="4"/>
      <c r="E62" s="4"/>
      <c r="F62" s="5" t="s">
        <v>57</v>
      </c>
      <c r="G62" s="58">
        <f>G59-G61</f>
        <v>-847000</v>
      </c>
      <c r="H62" s="59"/>
      <c r="I62" s="58">
        <f>I59-I61</f>
        <v>77900</v>
      </c>
      <c r="J62" s="59"/>
      <c r="K62" s="48">
        <f>G62-I62</f>
        <v>-924900</v>
      </c>
      <c r="L62" s="49"/>
      <c r="M62" s="52"/>
    </row>
    <row r="63" spans="1:16">
      <c r="A63" s="44"/>
      <c r="B63" s="4"/>
      <c r="C63" s="4"/>
      <c r="D63" s="4"/>
      <c r="E63" s="4"/>
      <c r="F63" s="5" t="s">
        <v>58</v>
      </c>
      <c r="G63" s="58">
        <v>4431856</v>
      </c>
      <c r="H63" s="59"/>
      <c r="I63" s="58">
        <f>G63</f>
        <v>4431856</v>
      </c>
      <c r="J63" s="59"/>
      <c r="K63" s="58">
        <f>G63-I63</f>
        <v>0</v>
      </c>
      <c r="L63" s="49"/>
      <c r="M63" s="52"/>
    </row>
    <row r="64" spans="1:16" ht="15" thickBot="1">
      <c r="A64" s="53"/>
      <c r="B64" s="54"/>
      <c r="C64" s="54"/>
      <c r="D64" s="54"/>
      <c r="E64" s="54"/>
      <c r="F64" s="55" t="s">
        <v>59</v>
      </c>
      <c r="G64" s="61">
        <f>G62+G63</f>
        <v>3584856</v>
      </c>
      <c r="H64" s="62"/>
      <c r="I64" s="61">
        <f>I62+I63</f>
        <v>4509756</v>
      </c>
      <c r="J64" s="62"/>
      <c r="K64" s="63">
        <f>K62+K63</f>
        <v>-924900</v>
      </c>
      <c r="L64" s="64"/>
      <c r="M64" s="57"/>
    </row>
    <row r="65" spans="1:13" ht="21.75" customHeight="1" thickTop="1">
      <c r="A65" s="4"/>
      <c r="B65" s="4"/>
      <c r="C65" s="4"/>
      <c r="D65" s="4"/>
      <c r="E65" s="4"/>
      <c r="F65" s="4"/>
      <c r="G65" s="6"/>
      <c r="H65" s="75"/>
      <c r="I65" s="6"/>
      <c r="J65" s="75"/>
      <c r="K65" s="79"/>
      <c r="L65" s="76"/>
      <c r="M65" s="80"/>
    </row>
    <row r="66" spans="1:13" ht="38.25" customHeight="1">
      <c r="A66" s="84" t="s">
        <v>119</v>
      </c>
      <c r="B66" s="84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</row>
    <row r="67" spans="1:13" ht="27" customHeight="1">
      <c r="A67" s="84" t="s">
        <v>120</v>
      </c>
      <c r="B67" s="84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</row>
  </sheetData>
  <mergeCells count="10">
    <mergeCell ref="A66:M66"/>
    <mergeCell ref="A67:M67"/>
    <mergeCell ref="D20:E20"/>
    <mergeCell ref="A1:M1"/>
    <mergeCell ref="A3:M3"/>
    <mergeCell ref="A5:F5"/>
    <mergeCell ref="G5:H5"/>
    <mergeCell ref="I5:J5"/>
    <mergeCell ref="K5:L5"/>
    <mergeCell ref="A2:M2"/>
  </mergeCells>
  <phoneticPr fontId="2"/>
  <pageMargins left="0.55118110236220474" right="0.19685039370078741" top="0.51181102362204722" bottom="0.43307086614173229" header="0.51181102362204722" footer="0.51181102362204722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財産目録</vt:lpstr>
      <vt:lpstr>収支計算書【予算対比</vt:lpstr>
      <vt:lpstr>収支計算書【予算対比!Print_Area</vt:lpstr>
      <vt:lpstr>収支計算書【予算対比!Print_Titles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ﾅｶﾞﾇﾏｻﾅｴ</dc:creator>
  <cp:lastModifiedBy>英明 森重</cp:lastModifiedBy>
  <cp:lastPrinted>2025-05-11T02:41:21Z</cp:lastPrinted>
  <dcterms:created xsi:type="dcterms:W3CDTF">2005-05-10T02:15:04Z</dcterms:created>
  <dcterms:modified xsi:type="dcterms:W3CDTF">2026-06-08T13:01:06Z</dcterms:modified>
</cp:coreProperties>
</file>